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6" i="2" l="1"/>
  <c r="D25" i="2"/>
  <c r="D24" i="2" s="1"/>
  <c r="C24" i="2"/>
  <c r="C25" i="2"/>
  <c r="C26" i="2"/>
  <c r="E21" i="2"/>
  <c r="E19" i="2"/>
  <c r="E17" i="2"/>
  <c r="D27" i="1" l="1"/>
  <c r="C27" i="1"/>
  <c r="D45" i="1" l="1"/>
  <c r="C45" i="1"/>
  <c r="E46" i="1"/>
  <c r="E30" i="2" l="1"/>
  <c r="E31" i="2"/>
  <c r="E29" i="2"/>
  <c r="C9" i="2" l="1"/>
  <c r="D9" i="2"/>
  <c r="C48" i="1" l="1"/>
  <c r="C41" i="1"/>
  <c r="C39" i="1"/>
  <c r="C37" i="1"/>
  <c r="C31" i="1"/>
  <c r="C22" i="1"/>
  <c r="C19" i="1"/>
  <c r="C17" i="1"/>
  <c r="D9" i="1"/>
  <c r="C9" i="1"/>
  <c r="D41" i="1"/>
  <c r="C50" i="1" l="1"/>
  <c r="E13" i="1"/>
  <c r="D19" i="1" l="1"/>
  <c r="E43" i="1" l="1"/>
  <c r="D39" i="1"/>
  <c r="D48" i="1" l="1"/>
  <c r="D37" i="1"/>
  <c r="D31" i="1"/>
  <c r="D22" i="1"/>
  <c r="D17" i="1"/>
  <c r="E9" i="1"/>
  <c r="D32" i="2"/>
  <c r="D50" i="1" l="1"/>
  <c r="C32" i="2"/>
  <c r="E28" i="2" l="1"/>
  <c r="E27" i="2"/>
  <c r="E26" i="2"/>
  <c r="E25" i="2"/>
  <c r="E24" i="2"/>
  <c r="E22" i="2"/>
  <c r="E20" i="2"/>
  <c r="E18" i="2"/>
  <c r="E16" i="2"/>
  <c r="E15" i="2"/>
  <c r="E14" i="2"/>
  <c r="E12" i="2"/>
  <c r="E11" i="2"/>
  <c r="E10" i="2"/>
  <c r="E49" i="1"/>
  <c r="E47" i="1"/>
  <c r="E44" i="1"/>
  <c r="E42" i="1"/>
  <c r="E40" i="1"/>
  <c r="E38" i="1"/>
  <c r="E36" i="1"/>
  <c r="E35" i="1"/>
  <c r="E34" i="1"/>
  <c r="E33" i="1"/>
  <c r="E32" i="1"/>
  <c r="E30" i="1"/>
  <c r="E29" i="1"/>
  <c r="E28" i="1"/>
  <c r="E26" i="1"/>
  <c r="E25" i="1"/>
  <c r="E24" i="1"/>
  <c r="E23" i="1"/>
  <c r="E21" i="1"/>
  <c r="E20" i="1"/>
  <c r="E18" i="1"/>
  <c r="E16" i="1"/>
  <c r="E15" i="1"/>
  <c r="E14" i="1"/>
  <c r="E12" i="1"/>
  <c r="E11" i="1"/>
  <c r="E10" i="1"/>
  <c r="E41" i="1" l="1"/>
  <c r="E27" i="1"/>
  <c r="E39" i="1"/>
  <c r="E45" i="1"/>
  <c r="E37" i="1"/>
  <c r="E17" i="1"/>
  <c r="E22" i="1"/>
  <c r="E48" i="1"/>
  <c r="E19" i="1"/>
  <c r="E31" i="1"/>
  <c r="E9" i="2"/>
  <c r="E32" i="2"/>
  <c r="E50" i="1" l="1"/>
</calcChain>
</file>

<file path=xl/sharedStrings.xml><?xml version="1.0" encoding="utf-8"?>
<sst xmlns="http://schemas.openxmlformats.org/spreadsheetml/2006/main" count="148" uniqueCount="140">
  <si>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</si>
  <si>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</si>
  <si>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</si>
  <si>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</si>
  <si>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</si>
  <si>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</si>
  <si>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</si>
  <si>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</si>
  <si>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</si>
  <si>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</si>
  <si>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</si>
  <si>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</si>
  <si>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</si>
  <si>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</si>
  <si>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</si>
  <si>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</si>
  <si>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</si>
  <si>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</si>
  <si>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</si>
  <si>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</si>
  <si>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</si>
  <si>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</si>
  <si>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</si>
  <si>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</si>
  <si>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</si>
  <si>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</si>
  <si>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</si>
  <si>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</si>
  <si>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</si>
  <si>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</si>
  <si>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</si>
  <si>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</si>
  <si>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</si>
  <si>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</si>
  <si>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</si>
  <si>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</si>
  <si>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</si>
  <si>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</si>
  <si>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</si>
  <si>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</si>
  <si>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</si>
  <si>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</si>
  <si>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</si>
  <si>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</si>
  <si>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</si>
  <si>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</si>
  <si>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</si>
  <si>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</si>
  <si>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</si>
  <si>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</si>
  <si>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</si>
  <si>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</si>
  <si>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</si>
  <si>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</si>
  <si>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</si>
  <si>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</si>
  <si>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</si>
  <si>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</si>
  <si>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</si>
  <si>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</si>
  <si>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</si>
  <si>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</si>
  <si>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</si>
  <si>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</si>
  <si>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</si>
  <si>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</si>
  <si>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</si>
  <si>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</si>
  <si>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</si>
  <si>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</si>
  <si>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</si>
  <si>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</si>
  <si>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</si>
  <si>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</si>
  <si>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</si>
  <si>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</si>
  <si>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</si>
  <si>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</si>
  <si>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</si>
  <si>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</si>
  <si>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</si>
  <si>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</si>
  <si>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</si>
  <si>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</si>
  <si>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</si>
  <si>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</si>
  <si>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</si>
  <si>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</si>
  <si>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</si>
  <si>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</si>
  <si>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</si>
  <si>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</si>
  <si>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</si>
  <si>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</si>
  <si>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</si>
  <si>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</si>
  <si>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</si>
  <si>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</si>
  <si>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</si>
  <si>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</si>
  <si>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</si>
  <si>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</si>
  <si>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</si>
  <si>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</si>
  <si>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</si>
  <si>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</si>
  <si>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</si>
  <si>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</si>
  <si>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</si>
  <si>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</si>
  <si>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</si>
  <si>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</si>
  <si>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</si>
  <si>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</si>
  <si>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</si>
  <si>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</si>
  <si>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</si>
  <si>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</si>
  <si>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</si>
  <si>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</si>
  <si>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</si>
  <si>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</si>
  <si>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</si>
  <si>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</si>
  <si>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</si>
  <si>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</si>
  <si>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</si>
  <si>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</si>
  <si>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</si>
  <si>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</si>
  <si>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</si>
  <si>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</si>
  <si>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</si>
  <si>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</si>
  <si>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Невыясненые поступления</t>
  </si>
  <si>
    <t>1 17 00000</t>
  </si>
  <si>
    <t>Физическая культура</t>
  </si>
  <si>
    <t>Земельный налог</t>
  </si>
  <si>
    <t>11 01</t>
  </si>
  <si>
    <t>на 01.12.2023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</si>
</sst>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1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0" fontId="1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/>
    <xf numFmtId="4" fontId="1" fillId="0" borderId="0" xfId="0" applyNumberFormat="1" applyFont="1" applyFill="1"/>
    <xf numFmtId="4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0" fontId="7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distributed" textRotation="90" wrapText="1"/>
    </xf>
    <xf numFmtId="164" fontId="5" fillId="0" borderId="0" xfId="0" applyNumberFormat="1" applyFont="1" applyFill="1" applyBorder="1"/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zoomScaleNormal="100" workbookViewId="0">
      <selection activeCell="A2" sqref="A2:E2"/>
    </sheetView>
  </sheetViews>
  <sheetFormatPr defaultColWidth="9.140625" defaultRowHeight="12.75" x14ac:dyDescent="0.2"/>
  <cols>
    <col min="1" max="1" width="61.140625" style="1" customWidth="1"/>
    <col min="2" max="2" width="13" style="20" customWidth="1"/>
    <col min="3" max="3" width="15" style="20" customWidth="1"/>
    <col min="4" max="4" width="14.7109375" style="20" customWidth="1"/>
    <col min="5" max="5" width="11.28515625" style="20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.5" customHeight="1" x14ac:dyDescent="0.2">
      <c r="A1" s="54"/>
      <c r="B1" s="54"/>
      <c r="C1" s="54"/>
      <c r="D1" s="54"/>
      <c r="E1" s="54"/>
    </row>
    <row r="2" spans="1:1024" ht="54" customHeight="1" x14ac:dyDescent="0.3">
      <c r="A2" s="57" t="s">
        <v>0</v>
      </c>
      <c r="B2" s="57"/>
      <c r="C2" s="57"/>
      <c r="D2" s="57"/>
      <c r="E2" s="57"/>
    </row>
    <row r="3" spans="1:1024" ht="9" customHeight="1" x14ac:dyDescent="0.25">
      <c r="A3" s="53"/>
      <c r="B3" s="53"/>
      <c r="C3" s="53"/>
      <c r="D3" s="53"/>
      <c r="E3" s="48"/>
    </row>
    <row r="4" spans="1:1024" ht="20.25" x14ac:dyDescent="0.3">
      <c r="A4" s="57" t="s">
        <v>139</v>
      </c>
      <c r="B4" s="57"/>
      <c r="C4" s="57"/>
      <c r="D4" s="57"/>
      <c r="E4" s="48"/>
    </row>
    <row r="5" spans="1:1024" ht="3.75" customHeight="1" x14ac:dyDescent="0.2"/>
    <row r="6" spans="1:1024" x14ac:dyDescent="0.2">
      <c r="A6" s="4"/>
      <c r="B6" s="41"/>
      <c r="E6" s="20" t="s">
        <v>1</v>
      </c>
    </row>
    <row r="7" spans="1:1024" ht="116.25" customHeight="1" x14ac:dyDescent="0.2">
      <c r="A7" s="27" t="s">
        <v>2</v>
      </c>
      <c r="B7" s="42" t="s">
        <v>3</v>
      </c>
      <c r="C7" s="42" t="s">
        <v>4</v>
      </c>
      <c r="D7" s="52" t="s">
        <v>5</v>
      </c>
      <c r="E7" s="49" t="s">
        <v>6</v>
      </c>
    </row>
    <row r="8" spans="1:1024" s="4" customFormat="1" x14ac:dyDescent="0.2">
      <c r="A8" s="5">
        <v>2</v>
      </c>
      <c r="B8" s="43">
        <v>3</v>
      </c>
      <c r="C8" s="43">
        <v>6</v>
      </c>
      <c r="D8" s="43">
        <v>7</v>
      </c>
      <c r="E8" s="43">
        <v>8</v>
      </c>
      <c r="AMH8"/>
      <c r="AMI8"/>
      <c r="AMJ8"/>
    </row>
    <row r="9" spans="1:1024" s="21" customFormat="1" ht="17.25" customHeight="1" x14ac:dyDescent="0.2">
      <c r="A9" s="35" t="s">
        <v>7</v>
      </c>
      <c r="B9" s="36" t="s">
        <v>8</v>
      </c>
      <c r="C9" s="37">
        <f>C10+C11+C12+C13+C14+C15+C16</f>
        <v>87675.217999999993</v>
      </c>
      <c r="D9" s="37">
        <f>D10+D11+D12+D13+D14+D15+D16</f>
        <v>62936.800000000003</v>
      </c>
      <c r="E9" s="34">
        <f>D9/C9*100</f>
        <v>71.784024534732268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</row>
    <row r="10" spans="1:1024" s="21" customFormat="1" ht="25.5" x14ac:dyDescent="0.2">
      <c r="A10" s="16" t="s">
        <v>9</v>
      </c>
      <c r="B10" s="17" t="s">
        <v>10</v>
      </c>
      <c r="C10" s="18">
        <v>3639.93</v>
      </c>
      <c r="D10" s="18">
        <v>3196.91</v>
      </c>
      <c r="E10" s="19">
        <f>D10/C10*100</f>
        <v>87.82888681925202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</row>
    <row r="11" spans="1:1024" s="21" customFormat="1" ht="38.25" x14ac:dyDescent="0.2">
      <c r="A11" s="22" t="s">
        <v>11</v>
      </c>
      <c r="B11" s="23" t="s">
        <v>12</v>
      </c>
      <c r="C11" s="18">
        <v>2061</v>
      </c>
      <c r="D11" s="18">
        <v>1656.28</v>
      </c>
      <c r="E11" s="19">
        <f>D11/C11*100</f>
        <v>80.362930616205716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</row>
    <row r="12" spans="1:1024" s="21" customFormat="1" ht="38.25" x14ac:dyDescent="0.2">
      <c r="A12" s="24" t="s">
        <v>13</v>
      </c>
      <c r="B12" s="25" t="s">
        <v>14</v>
      </c>
      <c r="C12" s="18">
        <v>29288.03</v>
      </c>
      <c r="D12" s="18">
        <v>22249.58</v>
      </c>
      <c r="E12" s="19">
        <f>D12/C12*100</f>
        <v>75.968168565792922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</row>
    <row r="13" spans="1:1024" s="21" customFormat="1" x14ac:dyDescent="0.2">
      <c r="A13" s="24" t="s">
        <v>15</v>
      </c>
      <c r="B13" s="25" t="s">
        <v>16</v>
      </c>
      <c r="C13" s="18">
        <v>1.3</v>
      </c>
      <c r="D13" s="18">
        <v>0</v>
      </c>
      <c r="E13" s="19">
        <f>D13/C13*100</f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</row>
    <row r="14" spans="1:1024" s="21" customFormat="1" ht="25.5" x14ac:dyDescent="0.2">
      <c r="A14" s="22" t="s">
        <v>18</v>
      </c>
      <c r="B14" s="23" t="s">
        <v>19</v>
      </c>
      <c r="C14" s="18">
        <v>13340.28</v>
      </c>
      <c r="D14" s="18">
        <v>10345</v>
      </c>
      <c r="E14" s="19">
        <f t="shared" ref="E14:E50" si="0">D14/C14*100</f>
        <v>77.547097961961825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</row>
    <row r="15" spans="1:1024" s="21" customFormat="1" x14ac:dyDescent="0.2">
      <c r="A15" s="24" t="s">
        <v>20</v>
      </c>
      <c r="B15" s="26" t="s">
        <v>21</v>
      </c>
      <c r="C15" s="18">
        <v>2992.2779999999998</v>
      </c>
      <c r="D15" s="18">
        <v>0</v>
      </c>
      <c r="E15" s="19">
        <f t="shared" si="0"/>
        <v>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</row>
    <row r="16" spans="1:1024" s="21" customFormat="1" x14ac:dyDescent="0.2">
      <c r="A16" s="24" t="s">
        <v>22</v>
      </c>
      <c r="B16" s="26" t="s">
        <v>23</v>
      </c>
      <c r="C16" s="18">
        <v>36352.400000000001</v>
      </c>
      <c r="D16" s="18">
        <v>25489.03</v>
      </c>
      <c r="E16" s="19">
        <f t="shared" si="0"/>
        <v>70.116498498035881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</row>
    <row r="17" spans="1:1021" s="21" customFormat="1" ht="20.25" customHeight="1" x14ac:dyDescent="0.2">
      <c r="A17" s="32" t="s">
        <v>24</v>
      </c>
      <c r="B17" s="33" t="s">
        <v>25</v>
      </c>
      <c r="C17" s="37">
        <f>C18</f>
        <v>336.4</v>
      </c>
      <c r="D17" s="37">
        <f>D18</f>
        <v>255.63</v>
      </c>
      <c r="E17" s="34">
        <f t="shared" si="0"/>
        <v>75.989892984542223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</row>
    <row r="18" spans="1:1021" s="21" customFormat="1" x14ac:dyDescent="0.2">
      <c r="A18" s="24" t="s">
        <v>26</v>
      </c>
      <c r="B18" s="26" t="s">
        <v>27</v>
      </c>
      <c r="C18" s="28">
        <v>336.4</v>
      </c>
      <c r="D18" s="18">
        <v>255.63</v>
      </c>
      <c r="E18" s="19">
        <f t="shared" si="0"/>
        <v>75.989892984542223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</row>
    <row r="19" spans="1:1021" ht="29.25" customHeight="1" x14ac:dyDescent="0.2">
      <c r="A19" s="8" t="s">
        <v>28</v>
      </c>
      <c r="B19" s="33" t="s">
        <v>29</v>
      </c>
      <c r="C19" s="31">
        <f>C20+C21</f>
        <v>9611.34</v>
      </c>
      <c r="D19" s="31">
        <f>D20+D21</f>
        <v>6433.93</v>
      </c>
      <c r="E19" s="34">
        <f t="shared" si="0"/>
        <v>66.941030074890705</v>
      </c>
    </row>
    <row r="20" spans="1:1021" x14ac:dyDescent="0.2">
      <c r="A20" s="7" t="s">
        <v>30</v>
      </c>
      <c r="B20" s="26" t="s">
        <v>31</v>
      </c>
      <c r="C20" s="28">
        <v>9521.0400000000009</v>
      </c>
      <c r="D20" s="18">
        <v>6393.63</v>
      </c>
      <c r="E20" s="19">
        <f t="shared" si="0"/>
        <v>67.152642988581078</v>
      </c>
    </row>
    <row r="21" spans="1:1021" ht="25.5" x14ac:dyDescent="0.2">
      <c r="A21" s="7" t="s">
        <v>32</v>
      </c>
      <c r="B21" s="26" t="s">
        <v>33</v>
      </c>
      <c r="C21" s="28">
        <v>90.3</v>
      </c>
      <c r="D21" s="18">
        <v>40.299999999999997</v>
      </c>
      <c r="E21" s="19">
        <f t="shared" si="0"/>
        <v>44.629014396456256</v>
      </c>
    </row>
    <row r="22" spans="1:1021" s="21" customFormat="1" ht="18.75" customHeight="1" x14ac:dyDescent="0.2">
      <c r="A22" s="32" t="s">
        <v>34</v>
      </c>
      <c r="B22" s="33" t="s">
        <v>35</v>
      </c>
      <c r="C22" s="31">
        <f>C23+C24+C25+C26</f>
        <v>43165.154999999999</v>
      </c>
      <c r="D22" s="31">
        <f>+D23+D24+D25+D26</f>
        <v>9659.3983499999995</v>
      </c>
      <c r="E22" s="34">
        <f t="shared" si="0"/>
        <v>22.377768248486539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</row>
    <row r="23" spans="1:1021" s="21" customFormat="1" x14ac:dyDescent="0.2">
      <c r="A23" s="24" t="s">
        <v>36</v>
      </c>
      <c r="B23" s="26" t="s">
        <v>37</v>
      </c>
      <c r="C23" s="28">
        <v>191.1</v>
      </c>
      <c r="D23" s="28">
        <v>171.92</v>
      </c>
      <c r="E23" s="19">
        <f t="shared" si="0"/>
        <v>89.963369963369956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</row>
    <row r="24" spans="1:1021" s="21" customFormat="1" x14ac:dyDescent="0.2">
      <c r="A24" s="24" t="s">
        <v>38</v>
      </c>
      <c r="B24" s="26" t="s">
        <v>39</v>
      </c>
      <c r="C24" s="28">
        <v>88</v>
      </c>
      <c r="D24" s="28">
        <v>29.58</v>
      </c>
      <c r="E24" s="19">
        <f t="shared" si="0"/>
        <v>33.61363636363636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</row>
    <row r="25" spans="1:1021" s="21" customFormat="1" x14ac:dyDescent="0.2">
      <c r="A25" s="24" t="s">
        <v>40</v>
      </c>
      <c r="B25" s="26" t="s">
        <v>41</v>
      </c>
      <c r="C25" s="28">
        <v>40190.129999999997</v>
      </c>
      <c r="D25" s="18">
        <v>9342.0499999999993</v>
      </c>
      <c r="E25" s="19">
        <f t="shared" si="0"/>
        <v>23.244637427149399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</row>
    <row r="26" spans="1:1021" s="21" customFormat="1" x14ac:dyDescent="0.2">
      <c r="A26" s="24" t="s">
        <v>42</v>
      </c>
      <c r="B26" s="26" t="s">
        <v>43</v>
      </c>
      <c r="C26" s="28">
        <v>2695.9250000000002</v>
      </c>
      <c r="D26" s="18">
        <v>115.84835</v>
      </c>
      <c r="E26" s="19">
        <f t="shared" si="0"/>
        <v>4.2971651659448984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</row>
    <row r="27" spans="1:1021" ht="18" customHeight="1" x14ac:dyDescent="0.2">
      <c r="A27" s="8" t="s">
        <v>44</v>
      </c>
      <c r="B27" s="33" t="s">
        <v>45</v>
      </c>
      <c r="C27" s="31">
        <f>C28+C29+C30</f>
        <v>318409.32</v>
      </c>
      <c r="D27" s="31">
        <f>D28+D29+D30</f>
        <v>66387.565000000002</v>
      </c>
      <c r="E27" s="31">
        <f t="shared" ref="E27" si="1">E28+E29+E30</f>
        <v>165.43164748499956</v>
      </c>
    </row>
    <row r="28" spans="1:1021" s="21" customFormat="1" x14ac:dyDescent="0.2">
      <c r="A28" s="24" t="s">
        <v>46</v>
      </c>
      <c r="B28" s="26" t="s">
        <v>47</v>
      </c>
      <c r="C28" s="28">
        <v>18205.12</v>
      </c>
      <c r="D28" s="18">
        <v>14724.625</v>
      </c>
      <c r="E28" s="19">
        <f t="shared" si="0"/>
        <v>80.881779411506216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</row>
    <row r="29" spans="1:1021" s="21" customFormat="1" x14ac:dyDescent="0.2">
      <c r="A29" s="24" t="s">
        <v>48</v>
      </c>
      <c r="B29" s="26" t="s">
        <v>49</v>
      </c>
      <c r="C29" s="28">
        <v>241199.51</v>
      </c>
      <c r="D29" s="18">
        <v>2349.25</v>
      </c>
      <c r="E29" s="19">
        <f t="shared" si="0"/>
        <v>0.97398622410136726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</row>
    <row r="30" spans="1:1021" s="21" customFormat="1" x14ac:dyDescent="0.2">
      <c r="A30" s="22" t="s">
        <v>50</v>
      </c>
      <c r="B30" s="26" t="s">
        <v>51</v>
      </c>
      <c r="C30" s="28">
        <v>59004.69</v>
      </c>
      <c r="D30" s="18">
        <v>49313.69</v>
      </c>
      <c r="E30" s="19">
        <f t="shared" si="0"/>
        <v>83.575881849391976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</row>
    <row r="31" spans="1:1021" ht="18.75" customHeight="1" x14ac:dyDescent="0.2">
      <c r="A31" s="9" t="s">
        <v>52</v>
      </c>
      <c r="B31" s="44" t="s">
        <v>53</v>
      </c>
      <c r="C31" s="37">
        <f>C32+C33+C34+C35+C36</f>
        <v>326733.25000000006</v>
      </c>
      <c r="D31" s="37">
        <f>D32+D33+D34+D35+D36</f>
        <v>308024.87409</v>
      </c>
      <c r="E31" s="34">
        <f t="shared" si="0"/>
        <v>94.274113237633443</v>
      </c>
    </row>
    <row r="32" spans="1:1021" x14ac:dyDescent="0.2">
      <c r="A32" s="7" t="s">
        <v>54</v>
      </c>
      <c r="B32" s="23" t="s">
        <v>55</v>
      </c>
      <c r="C32" s="18">
        <v>128631.21</v>
      </c>
      <c r="D32" s="18">
        <v>125674.51</v>
      </c>
      <c r="E32" s="19">
        <f t="shared" si="0"/>
        <v>97.701413210681906</v>
      </c>
    </row>
    <row r="33" spans="1:1021" x14ac:dyDescent="0.2">
      <c r="A33" s="7" t="s">
        <v>56</v>
      </c>
      <c r="B33" s="23" t="s">
        <v>57</v>
      </c>
      <c r="C33" s="18">
        <v>135133.94</v>
      </c>
      <c r="D33" s="18">
        <v>122736.51</v>
      </c>
      <c r="E33" s="19">
        <f t="shared" si="0"/>
        <v>90.825820663557948</v>
      </c>
      <c r="H33" s="10"/>
    </row>
    <row r="34" spans="1:1021" s="21" customFormat="1" x14ac:dyDescent="0.2">
      <c r="A34" s="24" t="s">
        <v>58</v>
      </c>
      <c r="B34" s="23" t="s">
        <v>59</v>
      </c>
      <c r="C34" s="18">
        <v>50423.77</v>
      </c>
      <c r="D34" s="18">
        <v>47381.94</v>
      </c>
      <c r="E34" s="19">
        <f t="shared" si="0"/>
        <v>93.967468120689915</v>
      </c>
      <c r="F34" s="20"/>
      <c r="G34" s="20"/>
      <c r="H34" s="38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</row>
    <row r="35" spans="1:1021" s="21" customFormat="1" x14ac:dyDescent="0.2">
      <c r="A35" s="24" t="s">
        <v>60</v>
      </c>
      <c r="B35" s="23" t="s">
        <v>61</v>
      </c>
      <c r="C35" s="18">
        <v>1924.9</v>
      </c>
      <c r="D35" s="18">
        <v>1873.7140899999999</v>
      </c>
      <c r="E35" s="19">
        <f t="shared" si="0"/>
        <v>97.340853550833799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</row>
    <row r="36" spans="1:1021" s="21" customFormat="1" x14ac:dyDescent="0.2">
      <c r="A36" s="24" t="s">
        <v>62</v>
      </c>
      <c r="B36" s="23" t="s">
        <v>63</v>
      </c>
      <c r="C36" s="18">
        <v>10619.43</v>
      </c>
      <c r="D36" s="18">
        <v>10358.200000000001</v>
      </c>
      <c r="E36" s="19">
        <f t="shared" si="0"/>
        <v>97.540075126442758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</row>
    <row r="37" spans="1:1021" s="21" customFormat="1" ht="18.75" customHeight="1" x14ac:dyDescent="0.2">
      <c r="A37" s="32" t="s">
        <v>64</v>
      </c>
      <c r="B37" s="44" t="s">
        <v>65</v>
      </c>
      <c r="C37" s="37">
        <f>C38</f>
        <v>34936.03</v>
      </c>
      <c r="D37" s="37">
        <f>D38</f>
        <v>34936.03</v>
      </c>
      <c r="E37" s="34">
        <f t="shared" si="0"/>
        <v>100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</row>
    <row r="38" spans="1:1021" s="21" customFormat="1" x14ac:dyDescent="0.2">
      <c r="A38" s="24" t="s">
        <v>66</v>
      </c>
      <c r="B38" s="23" t="s">
        <v>67</v>
      </c>
      <c r="C38" s="18">
        <v>34936.03</v>
      </c>
      <c r="D38" s="18">
        <v>34936.03</v>
      </c>
      <c r="E38" s="19">
        <f t="shared" si="0"/>
        <v>100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  <c r="ZZ38" s="20"/>
      <c r="AAA38" s="20"/>
      <c r="AAB38" s="20"/>
      <c r="AAC38" s="20"/>
      <c r="AAD38" s="20"/>
      <c r="AAE38" s="20"/>
      <c r="AAF38" s="20"/>
      <c r="AAG38" s="20"/>
      <c r="AAH38" s="20"/>
      <c r="AAI38" s="20"/>
      <c r="AAJ38" s="20"/>
      <c r="AAK38" s="20"/>
      <c r="AAL38" s="20"/>
      <c r="AAM38" s="20"/>
      <c r="AAN38" s="20"/>
      <c r="AAO38" s="20"/>
      <c r="AAP38" s="20"/>
      <c r="AAQ38" s="20"/>
      <c r="AAR38" s="20"/>
      <c r="AAS38" s="20"/>
      <c r="AAT38" s="20"/>
      <c r="AAU38" s="20"/>
      <c r="AAV38" s="20"/>
      <c r="AAW38" s="20"/>
      <c r="AAX38" s="20"/>
      <c r="AAY38" s="20"/>
      <c r="AAZ38" s="20"/>
      <c r="ABA38" s="20"/>
      <c r="ABB38" s="20"/>
      <c r="ABC38" s="20"/>
      <c r="ABD38" s="20"/>
      <c r="ABE38" s="20"/>
      <c r="ABF38" s="20"/>
      <c r="ABG38" s="20"/>
      <c r="ABH38" s="20"/>
      <c r="ABI38" s="20"/>
      <c r="ABJ38" s="20"/>
      <c r="ABK38" s="20"/>
      <c r="ABL38" s="20"/>
      <c r="ABM38" s="20"/>
      <c r="ABN38" s="20"/>
      <c r="ABO38" s="20"/>
      <c r="ABP38" s="20"/>
      <c r="ABQ38" s="20"/>
      <c r="ABR38" s="20"/>
      <c r="ABS38" s="20"/>
      <c r="ABT38" s="20"/>
      <c r="ABU38" s="20"/>
      <c r="ABV38" s="20"/>
      <c r="ABW38" s="20"/>
      <c r="ABX38" s="20"/>
      <c r="ABY38" s="20"/>
      <c r="ABZ38" s="20"/>
      <c r="ACA38" s="20"/>
      <c r="ACB38" s="20"/>
      <c r="ACC38" s="20"/>
      <c r="ACD38" s="20"/>
      <c r="ACE38" s="20"/>
      <c r="ACF38" s="20"/>
      <c r="ACG38" s="20"/>
      <c r="ACH38" s="20"/>
      <c r="ACI38" s="20"/>
      <c r="ACJ38" s="20"/>
      <c r="ACK38" s="20"/>
      <c r="ACL38" s="20"/>
      <c r="ACM38" s="20"/>
      <c r="ACN38" s="20"/>
      <c r="ACO38" s="20"/>
      <c r="ACP38" s="20"/>
      <c r="ACQ38" s="20"/>
      <c r="ACR38" s="20"/>
      <c r="ACS38" s="20"/>
      <c r="ACT38" s="20"/>
      <c r="ACU38" s="20"/>
      <c r="ACV38" s="20"/>
      <c r="ACW38" s="20"/>
      <c r="ACX38" s="20"/>
      <c r="ACY38" s="20"/>
      <c r="ACZ38" s="20"/>
      <c r="ADA38" s="20"/>
      <c r="ADB38" s="20"/>
      <c r="ADC38" s="20"/>
      <c r="ADD38" s="20"/>
      <c r="ADE38" s="20"/>
      <c r="ADF38" s="20"/>
      <c r="ADG38" s="20"/>
      <c r="ADH38" s="20"/>
      <c r="ADI38" s="20"/>
      <c r="ADJ38" s="20"/>
      <c r="ADK38" s="20"/>
      <c r="ADL38" s="20"/>
      <c r="ADM38" s="20"/>
      <c r="ADN38" s="20"/>
      <c r="ADO38" s="20"/>
      <c r="ADP38" s="20"/>
      <c r="ADQ38" s="20"/>
      <c r="ADR38" s="20"/>
      <c r="ADS38" s="20"/>
      <c r="ADT38" s="20"/>
      <c r="ADU38" s="20"/>
      <c r="ADV38" s="20"/>
      <c r="ADW38" s="20"/>
      <c r="ADX38" s="20"/>
      <c r="ADY38" s="20"/>
      <c r="ADZ38" s="20"/>
      <c r="AEA38" s="20"/>
      <c r="AEB38" s="20"/>
      <c r="AEC38" s="20"/>
      <c r="AED38" s="20"/>
      <c r="AEE38" s="20"/>
      <c r="AEF38" s="20"/>
      <c r="AEG38" s="20"/>
      <c r="AEH38" s="20"/>
      <c r="AEI38" s="20"/>
      <c r="AEJ38" s="20"/>
      <c r="AEK38" s="20"/>
      <c r="AEL38" s="20"/>
      <c r="AEM38" s="20"/>
      <c r="AEN38" s="20"/>
      <c r="AEO38" s="20"/>
      <c r="AEP38" s="20"/>
      <c r="AEQ38" s="20"/>
      <c r="AER38" s="20"/>
      <c r="AES38" s="20"/>
      <c r="AET38" s="20"/>
      <c r="AEU38" s="20"/>
      <c r="AEV38" s="20"/>
      <c r="AEW38" s="20"/>
      <c r="AEX38" s="20"/>
      <c r="AEY38" s="20"/>
      <c r="AEZ38" s="20"/>
      <c r="AFA38" s="20"/>
      <c r="AFB38" s="20"/>
      <c r="AFC38" s="20"/>
      <c r="AFD38" s="20"/>
      <c r="AFE38" s="20"/>
      <c r="AFF38" s="20"/>
      <c r="AFG38" s="20"/>
      <c r="AFH38" s="20"/>
      <c r="AFI38" s="20"/>
      <c r="AFJ38" s="20"/>
      <c r="AFK38" s="20"/>
      <c r="AFL38" s="20"/>
      <c r="AFM38" s="20"/>
      <c r="AFN38" s="20"/>
      <c r="AFO38" s="20"/>
      <c r="AFP38" s="20"/>
      <c r="AFQ38" s="20"/>
      <c r="AFR38" s="20"/>
      <c r="AFS38" s="20"/>
      <c r="AFT38" s="20"/>
      <c r="AFU38" s="20"/>
      <c r="AFV38" s="20"/>
      <c r="AFW38" s="20"/>
      <c r="AFX38" s="20"/>
      <c r="AFY38" s="20"/>
      <c r="AFZ38" s="20"/>
      <c r="AGA38" s="20"/>
      <c r="AGB38" s="20"/>
      <c r="AGC38" s="20"/>
      <c r="AGD38" s="20"/>
      <c r="AGE38" s="20"/>
      <c r="AGF38" s="20"/>
      <c r="AGG38" s="20"/>
      <c r="AGH38" s="20"/>
      <c r="AGI38" s="20"/>
      <c r="AGJ38" s="20"/>
      <c r="AGK38" s="20"/>
      <c r="AGL38" s="20"/>
      <c r="AGM38" s="20"/>
      <c r="AGN38" s="20"/>
      <c r="AGO38" s="20"/>
      <c r="AGP38" s="20"/>
      <c r="AGQ38" s="20"/>
      <c r="AGR38" s="20"/>
      <c r="AGS38" s="20"/>
      <c r="AGT38" s="20"/>
      <c r="AGU38" s="20"/>
      <c r="AGV38" s="20"/>
      <c r="AGW38" s="20"/>
      <c r="AGX38" s="20"/>
      <c r="AGY38" s="20"/>
      <c r="AGZ38" s="20"/>
      <c r="AHA38" s="20"/>
      <c r="AHB38" s="20"/>
      <c r="AHC38" s="20"/>
      <c r="AHD38" s="20"/>
      <c r="AHE38" s="20"/>
      <c r="AHF38" s="20"/>
      <c r="AHG38" s="20"/>
      <c r="AHH38" s="20"/>
      <c r="AHI38" s="20"/>
      <c r="AHJ38" s="20"/>
      <c r="AHK38" s="20"/>
      <c r="AHL38" s="20"/>
      <c r="AHM38" s="20"/>
      <c r="AHN38" s="20"/>
      <c r="AHO38" s="20"/>
      <c r="AHP38" s="20"/>
      <c r="AHQ38" s="20"/>
      <c r="AHR38" s="20"/>
      <c r="AHS38" s="20"/>
      <c r="AHT38" s="20"/>
      <c r="AHU38" s="20"/>
      <c r="AHV38" s="20"/>
      <c r="AHW38" s="20"/>
      <c r="AHX38" s="20"/>
      <c r="AHY38" s="20"/>
      <c r="AHZ38" s="20"/>
      <c r="AIA38" s="20"/>
      <c r="AIB38" s="20"/>
      <c r="AIC38" s="20"/>
      <c r="AID38" s="20"/>
      <c r="AIE38" s="20"/>
      <c r="AIF38" s="20"/>
      <c r="AIG38" s="20"/>
      <c r="AIH38" s="20"/>
      <c r="AII38" s="20"/>
      <c r="AIJ38" s="20"/>
      <c r="AIK38" s="20"/>
      <c r="AIL38" s="20"/>
      <c r="AIM38" s="20"/>
      <c r="AIN38" s="20"/>
      <c r="AIO38" s="20"/>
      <c r="AIP38" s="20"/>
      <c r="AIQ38" s="20"/>
      <c r="AIR38" s="20"/>
      <c r="AIS38" s="20"/>
      <c r="AIT38" s="20"/>
      <c r="AIU38" s="20"/>
      <c r="AIV38" s="20"/>
      <c r="AIW38" s="20"/>
      <c r="AIX38" s="20"/>
      <c r="AIY38" s="20"/>
      <c r="AIZ38" s="20"/>
      <c r="AJA38" s="20"/>
      <c r="AJB38" s="20"/>
      <c r="AJC38" s="20"/>
      <c r="AJD38" s="20"/>
      <c r="AJE38" s="20"/>
      <c r="AJF38" s="20"/>
      <c r="AJG38" s="20"/>
      <c r="AJH38" s="20"/>
      <c r="AJI38" s="20"/>
      <c r="AJJ38" s="20"/>
      <c r="AJK38" s="20"/>
      <c r="AJL38" s="20"/>
      <c r="AJM38" s="20"/>
      <c r="AJN38" s="20"/>
      <c r="AJO38" s="20"/>
      <c r="AJP38" s="20"/>
      <c r="AJQ38" s="20"/>
      <c r="AJR38" s="20"/>
      <c r="AJS38" s="20"/>
      <c r="AJT38" s="20"/>
      <c r="AJU38" s="20"/>
      <c r="AJV38" s="20"/>
      <c r="AJW38" s="20"/>
      <c r="AJX38" s="20"/>
      <c r="AJY38" s="20"/>
      <c r="AJZ38" s="20"/>
      <c r="AKA38" s="20"/>
      <c r="AKB38" s="20"/>
      <c r="AKC38" s="20"/>
      <c r="AKD38" s="20"/>
      <c r="AKE38" s="20"/>
      <c r="AKF38" s="20"/>
      <c r="AKG38" s="20"/>
      <c r="AKH38" s="20"/>
      <c r="AKI38" s="20"/>
      <c r="AKJ38" s="20"/>
      <c r="AKK38" s="20"/>
      <c r="AKL38" s="20"/>
      <c r="AKM38" s="20"/>
      <c r="AKN38" s="20"/>
      <c r="AKO38" s="20"/>
      <c r="AKP38" s="20"/>
      <c r="AKQ38" s="20"/>
      <c r="AKR38" s="20"/>
      <c r="AKS38" s="20"/>
      <c r="AKT38" s="20"/>
      <c r="AKU38" s="20"/>
      <c r="AKV38" s="20"/>
      <c r="AKW38" s="20"/>
      <c r="AKX38" s="20"/>
      <c r="AKY38" s="20"/>
      <c r="AKZ38" s="20"/>
      <c r="ALA38" s="20"/>
      <c r="ALB38" s="20"/>
      <c r="ALC38" s="20"/>
      <c r="ALD38" s="20"/>
      <c r="ALE38" s="20"/>
      <c r="ALF38" s="20"/>
      <c r="ALG38" s="20"/>
      <c r="ALH38" s="20"/>
      <c r="ALI38" s="20"/>
      <c r="ALJ38" s="20"/>
      <c r="ALK38" s="20"/>
      <c r="ALL38" s="20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</row>
    <row r="39" spans="1:1021" s="21" customFormat="1" ht="18.75" customHeight="1" x14ac:dyDescent="0.2">
      <c r="A39" s="51" t="s">
        <v>68</v>
      </c>
      <c r="B39" s="44" t="s">
        <v>69</v>
      </c>
      <c r="C39" s="37">
        <f>C40</f>
        <v>356.39</v>
      </c>
      <c r="D39" s="37">
        <f>D40</f>
        <v>353.7</v>
      </c>
      <c r="E39" s="34">
        <f t="shared" si="0"/>
        <v>99.245208900361959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  <c r="ZZ39" s="20"/>
      <c r="AAA39" s="20"/>
      <c r="AAB39" s="20"/>
      <c r="AAC39" s="20"/>
      <c r="AAD39" s="20"/>
      <c r="AAE39" s="20"/>
      <c r="AAF39" s="20"/>
      <c r="AAG39" s="20"/>
      <c r="AAH39" s="20"/>
      <c r="AAI39" s="20"/>
      <c r="AAJ39" s="20"/>
      <c r="AAK39" s="20"/>
      <c r="AAL39" s="20"/>
      <c r="AAM39" s="20"/>
      <c r="AAN39" s="20"/>
      <c r="AAO39" s="20"/>
      <c r="AAP39" s="20"/>
      <c r="AAQ39" s="20"/>
      <c r="AAR39" s="20"/>
      <c r="AAS39" s="20"/>
      <c r="AAT39" s="20"/>
      <c r="AAU39" s="20"/>
      <c r="AAV39" s="20"/>
      <c r="AAW39" s="20"/>
      <c r="AAX39" s="20"/>
      <c r="AAY39" s="20"/>
      <c r="AAZ39" s="20"/>
      <c r="ABA39" s="20"/>
      <c r="ABB39" s="20"/>
      <c r="ABC39" s="20"/>
      <c r="ABD39" s="20"/>
      <c r="ABE39" s="20"/>
      <c r="ABF39" s="20"/>
      <c r="ABG39" s="20"/>
      <c r="ABH39" s="20"/>
      <c r="ABI39" s="20"/>
      <c r="ABJ39" s="20"/>
      <c r="ABK39" s="20"/>
      <c r="ABL39" s="20"/>
      <c r="ABM39" s="20"/>
      <c r="ABN39" s="20"/>
      <c r="ABO39" s="20"/>
      <c r="ABP39" s="20"/>
      <c r="ABQ39" s="20"/>
      <c r="ABR39" s="20"/>
      <c r="ABS39" s="20"/>
      <c r="ABT39" s="20"/>
      <c r="ABU39" s="20"/>
      <c r="ABV39" s="20"/>
      <c r="ABW39" s="20"/>
      <c r="ABX39" s="20"/>
      <c r="ABY39" s="20"/>
      <c r="ABZ39" s="20"/>
      <c r="ACA39" s="20"/>
      <c r="ACB39" s="20"/>
      <c r="ACC39" s="20"/>
      <c r="ACD39" s="20"/>
      <c r="ACE39" s="20"/>
      <c r="ACF39" s="20"/>
      <c r="ACG39" s="20"/>
      <c r="ACH39" s="20"/>
      <c r="ACI39" s="20"/>
      <c r="ACJ39" s="20"/>
      <c r="ACK39" s="20"/>
      <c r="ACL39" s="20"/>
      <c r="ACM39" s="20"/>
      <c r="ACN39" s="20"/>
      <c r="ACO39" s="20"/>
      <c r="ACP39" s="20"/>
      <c r="ACQ39" s="20"/>
      <c r="ACR39" s="20"/>
      <c r="ACS39" s="20"/>
      <c r="ACT39" s="20"/>
      <c r="ACU39" s="20"/>
      <c r="ACV39" s="20"/>
      <c r="ACW39" s="20"/>
      <c r="ACX39" s="20"/>
      <c r="ACY39" s="20"/>
      <c r="ACZ39" s="20"/>
      <c r="ADA39" s="20"/>
      <c r="ADB39" s="20"/>
      <c r="ADC39" s="20"/>
      <c r="ADD39" s="20"/>
      <c r="ADE39" s="20"/>
      <c r="ADF39" s="20"/>
      <c r="ADG39" s="20"/>
      <c r="ADH39" s="20"/>
      <c r="ADI39" s="20"/>
      <c r="ADJ39" s="20"/>
      <c r="ADK39" s="20"/>
      <c r="ADL39" s="20"/>
      <c r="ADM39" s="20"/>
      <c r="ADN39" s="20"/>
      <c r="ADO39" s="20"/>
      <c r="ADP39" s="20"/>
      <c r="ADQ39" s="20"/>
      <c r="ADR39" s="20"/>
      <c r="ADS39" s="20"/>
      <c r="ADT39" s="20"/>
      <c r="ADU39" s="20"/>
      <c r="ADV39" s="20"/>
      <c r="ADW39" s="20"/>
      <c r="ADX39" s="20"/>
      <c r="ADY39" s="20"/>
      <c r="ADZ39" s="20"/>
      <c r="AEA39" s="20"/>
      <c r="AEB39" s="20"/>
      <c r="AEC39" s="20"/>
      <c r="AED39" s="20"/>
      <c r="AEE39" s="20"/>
      <c r="AEF39" s="20"/>
      <c r="AEG39" s="20"/>
      <c r="AEH39" s="20"/>
      <c r="AEI39" s="20"/>
      <c r="AEJ39" s="20"/>
      <c r="AEK39" s="20"/>
      <c r="AEL39" s="20"/>
      <c r="AEM39" s="20"/>
      <c r="AEN39" s="20"/>
      <c r="AEO39" s="20"/>
      <c r="AEP39" s="20"/>
      <c r="AEQ39" s="20"/>
      <c r="AER39" s="20"/>
      <c r="AES39" s="20"/>
      <c r="AET39" s="20"/>
      <c r="AEU39" s="20"/>
      <c r="AEV39" s="20"/>
      <c r="AEW39" s="20"/>
      <c r="AEX39" s="20"/>
      <c r="AEY39" s="20"/>
      <c r="AEZ39" s="20"/>
      <c r="AFA39" s="20"/>
      <c r="AFB39" s="20"/>
      <c r="AFC39" s="20"/>
      <c r="AFD39" s="20"/>
      <c r="AFE39" s="20"/>
      <c r="AFF39" s="20"/>
      <c r="AFG39" s="20"/>
      <c r="AFH39" s="20"/>
      <c r="AFI39" s="20"/>
      <c r="AFJ39" s="20"/>
      <c r="AFK39" s="20"/>
      <c r="AFL39" s="20"/>
      <c r="AFM39" s="20"/>
      <c r="AFN39" s="20"/>
      <c r="AFO39" s="20"/>
      <c r="AFP39" s="20"/>
      <c r="AFQ39" s="20"/>
      <c r="AFR39" s="20"/>
      <c r="AFS39" s="20"/>
      <c r="AFT39" s="20"/>
      <c r="AFU39" s="20"/>
      <c r="AFV39" s="20"/>
      <c r="AFW39" s="20"/>
      <c r="AFX39" s="20"/>
      <c r="AFY39" s="20"/>
      <c r="AFZ39" s="20"/>
      <c r="AGA39" s="20"/>
      <c r="AGB39" s="20"/>
      <c r="AGC39" s="20"/>
      <c r="AGD39" s="20"/>
      <c r="AGE39" s="20"/>
      <c r="AGF39" s="20"/>
      <c r="AGG39" s="20"/>
      <c r="AGH39" s="20"/>
      <c r="AGI39" s="20"/>
      <c r="AGJ39" s="20"/>
      <c r="AGK39" s="20"/>
      <c r="AGL39" s="20"/>
      <c r="AGM39" s="20"/>
      <c r="AGN39" s="20"/>
      <c r="AGO39" s="20"/>
      <c r="AGP39" s="20"/>
      <c r="AGQ39" s="20"/>
      <c r="AGR39" s="20"/>
      <c r="AGS39" s="20"/>
      <c r="AGT39" s="20"/>
      <c r="AGU39" s="20"/>
      <c r="AGV39" s="20"/>
      <c r="AGW39" s="20"/>
      <c r="AGX39" s="20"/>
      <c r="AGY39" s="20"/>
      <c r="AGZ39" s="20"/>
      <c r="AHA39" s="20"/>
      <c r="AHB39" s="20"/>
      <c r="AHC39" s="20"/>
      <c r="AHD39" s="20"/>
      <c r="AHE39" s="20"/>
      <c r="AHF39" s="20"/>
      <c r="AHG39" s="20"/>
      <c r="AHH39" s="20"/>
      <c r="AHI39" s="20"/>
      <c r="AHJ39" s="20"/>
      <c r="AHK39" s="20"/>
      <c r="AHL39" s="20"/>
      <c r="AHM39" s="20"/>
      <c r="AHN39" s="20"/>
      <c r="AHO39" s="20"/>
      <c r="AHP39" s="20"/>
      <c r="AHQ39" s="20"/>
      <c r="AHR39" s="20"/>
      <c r="AHS39" s="20"/>
      <c r="AHT39" s="20"/>
      <c r="AHU39" s="20"/>
      <c r="AHV39" s="20"/>
      <c r="AHW39" s="20"/>
      <c r="AHX39" s="20"/>
      <c r="AHY39" s="20"/>
      <c r="AHZ39" s="20"/>
      <c r="AIA39" s="20"/>
      <c r="AIB39" s="20"/>
      <c r="AIC39" s="20"/>
      <c r="AID39" s="20"/>
      <c r="AIE39" s="20"/>
      <c r="AIF39" s="20"/>
      <c r="AIG39" s="20"/>
      <c r="AIH39" s="20"/>
      <c r="AII39" s="20"/>
      <c r="AIJ39" s="20"/>
      <c r="AIK39" s="20"/>
      <c r="AIL39" s="20"/>
      <c r="AIM39" s="20"/>
      <c r="AIN39" s="20"/>
      <c r="AIO39" s="20"/>
      <c r="AIP39" s="20"/>
      <c r="AIQ39" s="20"/>
      <c r="AIR39" s="20"/>
      <c r="AIS39" s="20"/>
      <c r="AIT39" s="20"/>
      <c r="AIU39" s="20"/>
      <c r="AIV39" s="20"/>
      <c r="AIW39" s="20"/>
      <c r="AIX39" s="20"/>
      <c r="AIY39" s="20"/>
      <c r="AIZ39" s="20"/>
      <c r="AJA39" s="20"/>
      <c r="AJB39" s="20"/>
      <c r="AJC39" s="20"/>
      <c r="AJD39" s="20"/>
      <c r="AJE39" s="20"/>
      <c r="AJF39" s="20"/>
      <c r="AJG39" s="20"/>
      <c r="AJH39" s="20"/>
      <c r="AJI39" s="20"/>
      <c r="AJJ39" s="20"/>
      <c r="AJK39" s="20"/>
      <c r="AJL39" s="20"/>
      <c r="AJM39" s="20"/>
      <c r="AJN39" s="20"/>
      <c r="AJO39" s="20"/>
      <c r="AJP39" s="20"/>
      <c r="AJQ39" s="20"/>
      <c r="AJR39" s="20"/>
      <c r="AJS39" s="20"/>
      <c r="AJT39" s="20"/>
      <c r="AJU39" s="20"/>
      <c r="AJV39" s="20"/>
      <c r="AJW39" s="20"/>
      <c r="AJX39" s="20"/>
      <c r="AJY39" s="20"/>
      <c r="AJZ39" s="20"/>
      <c r="AKA39" s="20"/>
      <c r="AKB39" s="20"/>
      <c r="AKC39" s="20"/>
      <c r="AKD39" s="20"/>
      <c r="AKE39" s="20"/>
      <c r="AKF39" s="20"/>
      <c r="AKG39" s="20"/>
      <c r="AKH39" s="20"/>
      <c r="AKI39" s="20"/>
      <c r="AKJ39" s="20"/>
      <c r="AKK39" s="20"/>
      <c r="AKL39" s="20"/>
      <c r="AKM39" s="20"/>
      <c r="AKN39" s="20"/>
      <c r="AKO39" s="20"/>
      <c r="AKP39" s="20"/>
      <c r="AKQ39" s="20"/>
      <c r="AKR39" s="20"/>
      <c r="AKS39" s="20"/>
      <c r="AKT39" s="20"/>
      <c r="AKU39" s="20"/>
      <c r="AKV39" s="20"/>
      <c r="AKW39" s="20"/>
      <c r="AKX39" s="20"/>
      <c r="AKY39" s="20"/>
      <c r="AKZ39" s="20"/>
      <c r="ALA39" s="20"/>
      <c r="ALB39" s="20"/>
      <c r="ALC39" s="20"/>
      <c r="ALD39" s="20"/>
      <c r="ALE39" s="20"/>
      <c r="ALF39" s="20"/>
      <c r="ALG39" s="20"/>
      <c r="ALH39" s="20"/>
      <c r="ALI39" s="20"/>
      <c r="ALJ39" s="20"/>
      <c r="ALK39" s="20"/>
      <c r="ALL39" s="20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</row>
    <row r="40" spans="1:1021" s="21" customFormat="1" x14ac:dyDescent="0.2">
      <c r="A40" s="24" t="s">
        <v>70</v>
      </c>
      <c r="B40" s="40" t="s">
        <v>71</v>
      </c>
      <c r="C40" s="39">
        <v>356.39</v>
      </c>
      <c r="D40" s="18">
        <v>353.7</v>
      </c>
      <c r="E40" s="19">
        <f t="shared" si="0"/>
        <v>99.245208900361959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  <c r="ZH40" s="20"/>
      <c r="ZI40" s="20"/>
      <c r="ZJ40" s="20"/>
      <c r="ZK40" s="20"/>
      <c r="ZL40" s="20"/>
      <c r="ZM40" s="20"/>
      <c r="ZN40" s="20"/>
      <c r="ZO40" s="20"/>
      <c r="ZP40" s="20"/>
      <c r="ZQ40" s="20"/>
      <c r="ZR40" s="20"/>
      <c r="ZS40" s="20"/>
      <c r="ZT40" s="20"/>
      <c r="ZU40" s="20"/>
      <c r="ZV40" s="20"/>
      <c r="ZW40" s="20"/>
      <c r="ZX40" s="20"/>
      <c r="ZY40" s="20"/>
      <c r="ZZ40" s="20"/>
      <c r="AAA40" s="20"/>
      <c r="AAB40" s="20"/>
      <c r="AAC40" s="20"/>
      <c r="AAD40" s="20"/>
      <c r="AAE40" s="20"/>
      <c r="AAF40" s="20"/>
      <c r="AAG40" s="20"/>
      <c r="AAH40" s="20"/>
      <c r="AAI40" s="20"/>
      <c r="AAJ40" s="20"/>
      <c r="AAK40" s="20"/>
      <c r="AAL40" s="20"/>
      <c r="AAM40" s="20"/>
      <c r="AAN40" s="20"/>
      <c r="AAO40" s="20"/>
      <c r="AAP40" s="20"/>
      <c r="AAQ40" s="20"/>
      <c r="AAR40" s="20"/>
      <c r="AAS40" s="20"/>
      <c r="AAT40" s="20"/>
      <c r="AAU40" s="20"/>
      <c r="AAV40" s="20"/>
      <c r="AAW40" s="20"/>
      <c r="AAX40" s="20"/>
      <c r="AAY40" s="20"/>
      <c r="AAZ40" s="20"/>
      <c r="ABA40" s="20"/>
      <c r="ABB40" s="20"/>
      <c r="ABC40" s="20"/>
      <c r="ABD40" s="20"/>
      <c r="ABE40" s="20"/>
      <c r="ABF40" s="20"/>
      <c r="ABG40" s="20"/>
      <c r="ABH40" s="20"/>
      <c r="ABI40" s="20"/>
      <c r="ABJ40" s="20"/>
      <c r="ABK40" s="20"/>
      <c r="ABL40" s="20"/>
      <c r="ABM40" s="20"/>
      <c r="ABN40" s="20"/>
      <c r="ABO40" s="20"/>
      <c r="ABP40" s="20"/>
      <c r="ABQ40" s="20"/>
      <c r="ABR40" s="20"/>
      <c r="ABS40" s="20"/>
      <c r="ABT40" s="20"/>
      <c r="ABU40" s="20"/>
      <c r="ABV40" s="20"/>
      <c r="ABW40" s="20"/>
      <c r="ABX40" s="20"/>
      <c r="ABY40" s="20"/>
      <c r="ABZ40" s="20"/>
      <c r="ACA40" s="20"/>
      <c r="ACB40" s="20"/>
      <c r="ACC40" s="20"/>
      <c r="ACD40" s="20"/>
      <c r="ACE40" s="20"/>
      <c r="ACF40" s="20"/>
      <c r="ACG40" s="20"/>
      <c r="ACH40" s="20"/>
      <c r="ACI40" s="20"/>
      <c r="ACJ40" s="20"/>
      <c r="ACK40" s="20"/>
      <c r="ACL40" s="20"/>
      <c r="ACM40" s="20"/>
      <c r="ACN40" s="20"/>
      <c r="ACO40" s="20"/>
      <c r="ACP40" s="20"/>
      <c r="ACQ40" s="20"/>
      <c r="ACR40" s="20"/>
      <c r="ACS40" s="20"/>
      <c r="ACT40" s="20"/>
      <c r="ACU40" s="20"/>
      <c r="ACV40" s="20"/>
      <c r="ACW40" s="20"/>
      <c r="ACX40" s="20"/>
      <c r="ACY40" s="20"/>
      <c r="ACZ40" s="20"/>
      <c r="ADA40" s="20"/>
      <c r="ADB40" s="20"/>
      <c r="ADC40" s="20"/>
      <c r="ADD40" s="20"/>
      <c r="ADE40" s="20"/>
      <c r="ADF40" s="20"/>
      <c r="ADG40" s="20"/>
      <c r="ADH40" s="20"/>
      <c r="ADI40" s="20"/>
      <c r="ADJ40" s="20"/>
      <c r="ADK40" s="20"/>
      <c r="ADL40" s="20"/>
      <c r="ADM40" s="20"/>
      <c r="ADN40" s="20"/>
      <c r="ADO40" s="20"/>
      <c r="ADP40" s="20"/>
      <c r="ADQ40" s="20"/>
      <c r="ADR40" s="20"/>
      <c r="ADS40" s="20"/>
      <c r="ADT40" s="20"/>
      <c r="ADU40" s="20"/>
      <c r="ADV40" s="20"/>
      <c r="ADW40" s="20"/>
      <c r="ADX40" s="20"/>
      <c r="ADY40" s="20"/>
      <c r="ADZ40" s="20"/>
      <c r="AEA40" s="20"/>
      <c r="AEB40" s="20"/>
      <c r="AEC40" s="20"/>
      <c r="AED40" s="20"/>
      <c r="AEE40" s="20"/>
      <c r="AEF40" s="20"/>
      <c r="AEG40" s="20"/>
      <c r="AEH40" s="20"/>
      <c r="AEI40" s="20"/>
      <c r="AEJ40" s="20"/>
      <c r="AEK40" s="20"/>
      <c r="AEL40" s="20"/>
      <c r="AEM40" s="20"/>
      <c r="AEN40" s="20"/>
      <c r="AEO40" s="20"/>
      <c r="AEP40" s="20"/>
      <c r="AEQ40" s="20"/>
      <c r="AER40" s="20"/>
      <c r="AES40" s="20"/>
      <c r="AET40" s="20"/>
      <c r="AEU40" s="20"/>
      <c r="AEV40" s="20"/>
      <c r="AEW40" s="20"/>
      <c r="AEX40" s="20"/>
      <c r="AEY40" s="20"/>
      <c r="AEZ40" s="20"/>
      <c r="AFA40" s="20"/>
      <c r="AFB40" s="20"/>
      <c r="AFC40" s="20"/>
      <c r="AFD40" s="20"/>
      <c r="AFE40" s="20"/>
      <c r="AFF40" s="20"/>
      <c r="AFG40" s="20"/>
      <c r="AFH40" s="20"/>
      <c r="AFI40" s="20"/>
      <c r="AFJ40" s="20"/>
      <c r="AFK40" s="20"/>
      <c r="AFL40" s="20"/>
      <c r="AFM40" s="20"/>
      <c r="AFN40" s="20"/>
      <c r="AFO40" s="20"/>
      <c r="AFP40" s="20"/>
      <c r="AFQ40" s="20"/>
      <c r="AFR40" s="20"/>
      <c r="AFS40" s="20"/>
      <c r="AFT40" s="20"/>
      <c r="AFU40" s="20"/>
      <c r="AFV40" s="20"/>
      <c r="AFW40" s="20"/>
      <c r="AFX40" s="20"/>
      <c r="AFY40" s="20"/>
      <c r="AFZ40" s="20"/>
      <c r="AGA40" s="20"/>
      <c r="AGB40" s="20"/>
      <c r="AGC40" s="20"/>
      <c r="AGD40" s="20"/>
      <c r="AGE40" s="20"/>
      <c r="AGF40" s="20"/>
      <c r="AGG40" s="20"/>
      <c r="AGH40" s="20"/>
      <c r="AGI40" s="20"/>
      <c r="AGJ40" s="20"/>
      <c r="AGK40" s="20"/>
      <c r="AGL40" s="20"/>
      <c r="AGM40" s="20"/>
      <c r="AGN40" s="20"/>
      <c r="AGO40" s="20"/>
      <c r="AGP40" s="20"/>
      <c r="AGQ40" s="20"/>
      <c r="AGR40" s="20"/>
      <c r="AGS40" s="20"/>
      <c r="AGT40" s="20"/>
      <c r="AGU40" s="20"/>
      <c r="AGV40" s="20"/>
      <c r="AGW40" s="20"/>
      <c r="AGX40" s="20"/>
      <c r="AGY40" s="20"/>
      <c r="AGZ40" s="20"/>
      <c r="AHA40" s="20"/>
      <c r="AHB40" s="20"/>
      <c r="AHC40" s="20"/>
      <c r="AHD40" s="20"/>
      <c r="AHE40" s="20"/>
      <c r="AHF40" s="20"/>
      <c r="AHG40" s="20"/>
      <c r="AHH40" s="20"/>
      <c r="AHI40" s="20"/>
      <c r="AHJ40" s="20"/>
      <c r="AHK40" s="20"/>
      <c r="AHL40" s="20"/>
      <c r="AHM40" s="20"/>
      <c r="AHN40" s="20"/>
      <c r="AHO40" s="20"/>
      <c r="AHP40" s="20"/>
      <c r="AHQ40" s="20"/>
      <c r="AHR40" s="20"/>
      <c r="AHS40" s="20"/>
      <c r="AHT40" s="20"/>
      <c r="AHU40" s="20"/>
      <c r="AHV40" s="20"/>
      <c r="AHW40" s="20"/>
      <c r="AHX40" s="20"/>
      <c r="AHY40" s="20"/>
      <c r="AHZ40" s="20"/>
      <c r="AIA40" s="20"/>
      <c r="AIB40" s="20"/>
      <c r="AIC40" s="20"/>
      <c r="AID40" s="20"/>
      <c r="AIE40" s="20"/>
      <c r="AIF40" s="20"/>
      <c r="AIG40" s="20"/>
      <c r="AIH40" s="20"/>
      <c r="AII40" s="20"/>
      <c r="AIJ40" s="20"/>
      <c r="AIK40" s="20"/>
      <c r="AIL40" s="20"/>
      <c r="AIM40" s="20"/>
      <c r="AIN40" s="20"/>
      <c r="AIO40" s="20"/>
      <c r="AIP40" s="20"/>
      <c r="AIQ40" s="20"/>
      <c r="AIR40" s="20"/>
      <c r="AIS40" s="20"/>
      <c r="AIT40" s="20"/>
      <c r="AIU40" s="20"/>
      <c r="AIV40" s="20"/>
      <c r="AIW40" s="20"/>
      <c r="AIX40" s="20"/>
      <c r="AIY40" s="20"/>
      <c r="AIZ40" s="20"/>
      <c r="AJA40" s="20"/>
      <c r="AJB40" s="20"/>
      <c r="AJC40" s="20"/>
      <c r="AJD40" s="20"/>
      <c r="AJE40" s="20"/>
      <c r="AJF40" s="20"/>
      <c r="AJG40" s="20"/>
      <c r="AJH40" s="20"/>
      <c r="AJI40" s="20"/>
      <c r="AJJ40" s="20"/>
      <c r="AJK40" s="20"/>
      <c r="AJL40" s="20"/>
      <c r="AJM40" s="20"/>
      <c r="AJN40" s="20"/>
      <c r="AJO40" s="20"/>
      <c r="AJP40" s="20"/>
      <c r="AJQ40" s="20"/>
      <c r="AJR40" s="20"/>
      <c r="AJS40" s="20"/>
      <c r="AJT40" s="20"/>
      <c r="AJU40" s="20"/>
      <c r="AJV40" s="20"/>
      <c r="AJW40" s="20"/>
      <c r="AJX40" s="20"/>
      <c r="AJY40" s="20"/>
      <c r="AJZ40" s="20"/>
      <c r="AKA40" s="20"/>
      <c r="AKB40" s="20"/>
      <c r="AKC40" s="20"/>
      <c r="AKD40" s="20"/>
      <c r="AKE40" s="20"/>
      <c r="AKF40" s="20"/>
      <c r="AKG40" s="20"/>
      <c r="AKH40" s="20"/>
      <c r="AKI40" s="20"/>
      <c r="AKJ40" s="20"/>
      <c r="AKK40" s="20"/>
      <c r="AKL40" s="20"/>
      <c r="AKM40" s="20"/>
      <c r="AKN40" s="20"/>
      <c r="AKO40" s="20"/>
      <c r="AKP40" s="20"/>
      <c r="AKQ40" s="20"/>
      <c r="AKR40" s="20"/>
      <c r="AKS40" s="20"/>
      <c r="AKT40" s="20"/>
      <c r="AKU40" s="20"/>
      <c r="AKV40" s="20"/>
      <c r="AKW40" s="20"/>
      <c r="AKX40" s="20"/>
      <c r="AKY40" s="20"/>
      <c r="AKZ40" s="20"/>
      <c r="ALA40" s="20"/>
      <c r="ALB40" s="20"/>
      <c r="ALC40" s="20"/>
      <c r="ALD40" s="20"/>
      <c r="ALE40" s="20"/>
      <c r="ALF40" s="20"/>
      <c r="ALG40" s="20"/>
      <c r="ALH40" s="20"/>
      <c r="ALI40" s="20"/>
      <c r="ALJ40" s="20"/>
      <c r="ALK40" s="20"/>
      <c r="ALL40" s="20"/>
      <c r="ALM40" s="20"/>
      <c r="ALN40" s="20"/>
      <c r="ALO40" s="20"/>
      <c r="ALP40" s="20"/>
      <c r="ALQ40" s="20"/>
      <c r="ALR40" s="20"/>
      <c r="ALS40" s="20"/>
      <c r="ALT40" s="20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</row>
    <row r="41" spans="1:1021" s="21" customFormat="1" ht="18" customHeight="1" x14ac:dyDescent="0.2">
      <c r="A41" s="32" t="s">
        <v>72</v>
      </c>
      <c r="B41" s="44" t="s">
        <v>73</v>
      </c>
      <c r="C41" s="37">
        <f>C42+C43+C44</f>
        <v>25640.29</v>
      </c>
      <c r="D41" s="37">
        <f t="shared" ref="D41:E41" si="2">D42+D43+D44</f>
        <v>24289.24</v>
      </c>
      <c r="E41" s="37">
        <f t="shared" si="2"/>
        <v>254.49542189040645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  <c r="ZH41" s="20"/>
      <c r="ZI41" s="20"/>
      <c r="ZJ41" s="20"/>
      <c r="ZK41" s="20"/>
      <c r="ZL41" s="20"/>
      <c r="ZM41" s="20"/>
      <c r="ZN41" s="20"/>
      <c r="ZO41" s="20"/>
      <c r="ZP41" s="20"/>
      <c r="ZQ41" s="20"/>
      <c r="ZR41" s="20"/>
      <c r="ZS41" s="20"/>
      <c r="ZT41" s="20"/>
      <c r="ZU41" s="20"/>
      <c r="ZV41" s="20"/>
      <c r="ZW41" s="20"/>
      <c r="ZX41" s="20"/>
      <c r="ZY41" s="20"/>
      <c r="ZZ41" s="20"/>
      <c r="AAA41" s="20"/>
      <c r="AAB41" s="20"/>
      <c r="AAC41" s="20"/>
      <c r="AAD41" s="20"/>
      <c r="AAE41" s="20"/>
      <c r="AAF41" s="20"/>
      <c r="AAG41" s="20"/>
      <c r="AAH41" s="20"/>
      <c r="AAI41" s="20"/>
      <c r="AAJ41" s="20"/>
      <c r="AAK41" s="20"/>
      <c r="AAL41" s="20"/>
      <c r="AAM41" s="20"/>
      <c r="AAN41" s="20"/>
      <c r="AAO41" s="20"/>
      <c r="AAP41" s="20"/>
      <c r="AAQ41" s="20"/>
      <c r="AAR41" s="20"/>
      <c r="AAS41" s="20"/>
      <c r="AAT41" s="20"/>
      <c r="AAU41" s="20"/>
      <c r="AAV41" s="20"/>
      <c r="AAW41" s="20"/>
      <c r="AAX41" s="20"/>
      <c r="AAY41" s="20"/>
      <c r="AAZ41" s="20"/>
      <c r="ABA41" s="20"/>
      <c r="ABB41" s="20"/>
      <c r="ABC41" s="20"/>
      <c r="ABD41" s="20"/>
      <c r="ABE41" s="20"/>
      <c r="ABF41" s="20"/>
      <c r="ABG41" s="20"/>
      <c r="ABH41" s="20"/>
      <c r="ABI41" s="20"/>
      <c r="ABJ41" s="20"/>
      <c r="ABK41" s="20"/>
      <c r="ABL41" s="20"/>
      <c r="ABM41" s="20"/>
      <c r="ABN41" s="20"/>
      <c r="ABO41" s="20"/>
      <c r="ABP41" s="20"/>
      <c r="ABQ41" s="20"/>
      <c r="ABR41" s="20"/>
      <c r="ABS41" s="20"/>
      <c r="ABT41" s="20"/>
      <c r="ABU41" s="20"/>
      <c r="ABV41" s="20"/>
      <c r="ABW41" s="20"/>
      <c r="ABX41" s="20"/>
      <c r="ABY41" s="20"/>
      <c r="ABZ41" s="20"/>
      <c r="ACA41" s="20"/>
      <c r="ACB41" s="20"/>
      <c r="ACC41" s="20"/>
      <c r="ACD41" s="20"/>
      <c r="ACE41" s="20"/>
      <c r="ACF41" s="20"/>
      <c r="ACG41" s="20"/>
      <c r="ACH41" s="20"/>
      <c r="ACI41" s="20"/>
      <c r="ACJ41" s="20"/>
      <c r="ACK41" s="20"/>
      <c r="ACL41" s="20"/>
      <c r="ACM41" s="20"/>
      <c r="ACN41" s="20"/>
      <c r="ACO41" s="20"/>
      <c r="ACP41" s="20"/>
      <c r="ACQ41" s="20"/>
      <c r="ACR41" s="20"/>
      <c r="ACS41" s="20"/>
      <c r="ACT41" s="20"/>
      <c r="ACU41" s="20"/>
      <c r="ACV41" s="20"/>
      <c r="ACW41" s="20"/>
      <c r="ACX41" s="20"/>
      <c r="ACY41" s="20"/>
      <c r="ACZ41" s="20"/>
      <c r="ADA41" s="20"/>
      <c r="ADB41" s="20"/>
      <c r="ADC41" s="20"/>
      <c r="ADD41" s="20"/>
      <c r="ADE41" s="20"/>
      <c r="ADF41" s="20"/>
      <c r="ADG41" s="20"/>
      <c r="ADH41" s="20"/>
      <c r="ADI41" s="20"/>
      <c r="ADJ41" s="20"/>
      <c r="ADK41" s="20"/>
      <c r="ADL41" s="20"/>
      <c r="ADM41" s="20"/>
      <c r="ADN41" s="20"/>
      <c r="ADO41" s="20"/>
      <c r="ADP41" s="20"/>
      <c r="ADQ41" s="20"/>
      <c r="ADR41" s="20"/>
      <c r="ADS41" s="20"/>
      <c r="ADT41" s="20"/>
      <c r="ADU41" s="20"/>
      <c r="ADV41" s="20"/>
      <c r="ADW41" s="20"/>
      <c r="ADX41" s="20"/>
      <c r="ADY41" s="20"/>
      <c r="ADZ41" s="20"/>
      <c r="AEA41" s="20"/>
      <c r="AEB41" s="20"/>
      <c r="AEC41" s="20"/>
      <c r="AED41" s="20"/>
      <c r="AEE41" s="20"/>
      <c r="AEF41" s="20"/>
      <c r="AEG41" s="20"/>
      <c r="AEH41" s="20"/>
      <c r="AEI41" s="20"/>
      <c r="AEJ41" s="20"/>
      <c r="AEK41" s="20"/>
      <c r="AEL41" s="20"/>
      <c r="AEM41" s="20"/>
      <c r="AEN41" s="20"/>
      <c r="AEO41" s="20"/>
      <c r="AEP41" s="20"/>
      <c r="AEQ41" s="20"/>
      <c r="AER41" s="20"/>
      <c r="AES41" s="20"/>
      <c r="AET41" s="20"/>
      <c r="AEU41" s="20"/>
      <c r="AEV41" s="20"/>
      <c r="AEW41" s="20"/>
      <c r="AEX41" s="20"/>
      <c r="AEY41" s="20"/>
      <c r="AEZ41" s="20"/>
      <c r="AFA41" s="20"/>
      <c r="AFB41" s="20"/>
      <c r="AFC41" s="20"/>
      <c r="AFD41" s="20"/>
      <c r="AFE41" s="20"/>
      <c r="AFF41" s="20"/>
      <c r="AFG41" s="20"/>
      <c r="AFH41" s="20"/>
      <c r="AFI41" s="20"/>
      <c r="AFJ41" s="20"/>
      <c r="AFK41" s="20"/>
      <c r="AFL41" s="20"/>
      <c r="AFM41" s="20"/>
      <c r="AFN41" s="20"/>
      <c r="AFO41" s="20"/>
      <c r="AFP41" s="20"/>
      <c r="AFQ41" s="20"/>
      <c r="AFR41" s="20"/>
      <c r="AFS41" s="20"/>
      <c r="AFT41" s="20"/>
      <c r="AFU41" s="20"/>
      <c r="AFV41" s="20"/>
      <c r="AFW41" s="20"/>
      <c r="AFX41" s="20"/>
      <c r="AFY41" s="20"/>
      <c r="AFZ41" s="20"/>
      <c r="AGA41" s="20"/>
      <c r="AGB41" s="20"/>
      <c r="AGC41" s="20"/>
      <c r="AGD41" s="20"/>
      <c r="AGE41" s="20"/>
      <c r="AGF41" s="20"/>
      <c r="AGG41" s="20"/>
      <c r="AGH41" s="20"/>
      <c r="AGI41" s="20"/>
      <c r="AGJ41" s="20"/>
      <c r="AGK41" s="20"/>
      <c r="AGL41" s="20"/>
      <c r="AGM41" s="20"/>
      <c r="AGN41" s="20"/>
      <c r="AGO41" s="20"/>
      <c r="AGP41" s="20"/>
      <c r="AGQ41" s="20"/>
      <c r="AGR41" s="20"/>
      <c r="AGS41" s="20"/>
      <c r="AGT41" s="20"/>
      <c r="AGU41" s="20"/>
      <c r="AGV41" s="20"/>
      <c r="AGW41" s="20"/>
      <c r="AGX41" s="20"/>
      <c r="AGY41" s="20"/>
      <c r="AGZ41" s="20"/>
      <c r="AHA41" s="20"/>
      <c r="AHB41" s="20"/>
      <c r="AHC41" s="20"/>
      <c r="AHD41" s="20"/>
      <c r="AHE41" s="20"/>
      <c r="AHF41" s="20"/>
      <c r="AHG41" s="20"/>
      <c r="AHH41" s="20"/>
      <c r="AHI41" s="20"/>
      <c r="AHJ41" s="20"/>
      <c r="AHK41" s="20"/>
      <c r="AHL41" s="20"/>
      <c r="AHM41" s="20"/>
      <c r="AHN41" s="20"/>
      <c r="AHO41" s="20"/>
      <c r="AHP41" s="20"/>
      <c r="AHQ41" s="20"/>
      <c r="AHR41" s="20"/>
      <c r="AHS41" s="20"/>
      <c r="AHT41" s="20"/>
      <c r="AHU41" s="20"/>
      <c r="AHV41" s="20"/>
      <c r="AHW41" s="20"/>
      <c r="AHX41" s="20"/>
      <c r="AHY41" s="20"/>
      <c r="AHZ41" s="20"/>
      <c r="AIA41" s="20"/>
      <c r="AIB41" s="20"/>
      <c r="AIC41" s="20"/>
      <c r="AID41" s="20"/>
      <c r="AIE41" s="20"/>
      <c r="AIF41" s="20"/>
      <c r="AIG41" s="20"/>
      <c r="AIH41" s="20"/>
      <c r="AII41" s="20"/>
      <c r="AIJ41" s="20"/>
      <c r="AIK41" s="20"/>
      <c r="AIL41" s="20"/>
      <c r="AIM41" s="20"/>
      <c r="AIN41" s="20"/>
      <c r="AIO41" s="20"/>
      <c r="AIP41" s="20"/>
      <c r="AIQ41" s="20"/>
      <c r="AIR41" s="20"/>
      <c r="AIS41" s="20"/>
      <c r="AIT41" s="20"/>
      <c r="AIU41" s="20"/>
      <c r="AIV41" s="20"/>
      <c r="AIW41" s="20"/>
      <c r="AIX41" s="20"/>
      <c r="AIY41" s="20"/>
      <c r="AIZ41" s="20"/>
      <c r="AJA41" s="20"/>
      <c r="AJB41" s="20"/>
      <c r="AJC41" s="20"/>
      <c r="AJD41" s="20"/>
      <c r="AJE41" s="20"/>
      <c r="AJF41" s="20"/>
      <c r="AJG41" s="20"/>
      <c r="AJH41" s="20"/>
      <c r="AJI41" s="20"/>
      <c r="AJJ41" s="20"/>
      <c r="AJK41" s="20"/>
      <c r="AJL41" s="20"/>
      <c r="AJM41" s="20"/>
      <c r="AJN41" s="20"/>
      <c r="AJO41" s="20"/>
      <c r="AJP41" s="20"/>
      <c r="AJQ41" s="20"/>
      <c r="AJR41" s="20"/>
      <c r="AJS41" s="20"/>
      <c r="AJT41" s="20"/>
      <c r="AJU41" s="20"/>
      <c r="AJV41" s="20"/>
      <c r="AJW41" s="20"/>
      <c r="AJX41" s="20"/>
      <c r="AJY41" s="20"/>
      <c r="AJZ41" s="20"/>
      <c r="AKA41" s="20"/>
      <c r="AKB41" s="20"/>
      <c r="AKC41" s="20"/>
      <c r="AKD41" s="20"/>
      <c r="AKE41" s="20"/>
      <c r="AKF41" s="20"/>
      <c r="AKG41" s="20"/>
      <c r="AKH41" s="20"/>
      <c r="AKI41" s="20"/>
      <c r="AKJ41" s="20"/>
      <c r="AKK41" s="20"/>
      <c r="AKL41" s="20"/>
      <c r="AKM41" s="20"/>
      <c r="AKN41" s="20"/>
      <c r="AKO41" s="20"/>
      <c r="AKP41" s="20"/>
      <c r="AKQ41" s="20"/>
      <c r="AKR41" s="20"/>
      <c r="AKS41" s="20"/>
      <c r="AKT41" s="20"/>
      <c r="AKU41" s="20"/>
      <c r="AKV41" s="20"/>
      <c r="AKW41" s="20"/>
      <c r="AKX41" s="20"/>
      <c r="AKY41" s="20"/>
      <c r="AKZ41" s="20"/>
      <c r="ALA41" s="20"/>
      <c r="ALB41" s="20"/>
      <c r="ALC41" s="20"/>
      <c r="ALD41" s="20"/>
      <c r="ALE41" s="20"/>
      <c r="ALF41" s="20"/>
      <c r="ALG41" s="20"/>
      <c r="ALH41" s="20"/>
      <c r="ALI41" s="20"/>
      <c r="ALJ41" s="20"/>
      <c r="ALK41" s="20"/>
      <c r="ALL41" s="20"/>
      <c r="ALM41" s="20"/>
      <c r="ALN41" s="20"/>
      <c r="ALO41" s="20"/>
      <c r="ALP41" s="20"/>
      <c r="ALQ41" s="20"/>
      <c r="ALR41" s="20"/>
      <c r="ALS41" s="20"/>
      <c r="ALT41" s="20"/>
      <c r="ALU41" s="20"/>
      <c r="ALV41" s="20"/>
      <c r="ALW41" s="20"/>
      <c r="ALX41" s="20"/>
      <c r="ALY41" s="20"/>
      <c r="ALZ41" s="20"/>
      <c r="AMA41" s="20"/>
      <c r="AMB41" s="20"/>
      <c r="AMC41" s="20"/>
      <c r="AMD41" s="20"/>
      <c r="AME41" s="20"/>
      <c r="AMF41" s="20"/>
      <c r="AMG41" s="20"/>
    </row>
    <row r="42" spans="1:1021" s="21" customFormat="1" x14ac:dyDescent="0.2">
      <c r="A42" s="24" t="s">
        <v>74</v>
      </c>
      <c r="B42" s="23" t="s">
        <v>75</v>
      </c>
      <c r="C42" s="18">
        <v>2134.1999999999998</v>
      </c>
      <c r="D42" s="18">
        <v>1886.82</v>
      </c>
      <c r="E42" s="19">
        <f t="shared" si="0"/>
        <v>88.408771436603885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  <c r="AKT42" s="20"/>
      <c r="AKU42" s="20"/>
      <c r="AKV42" s="20"/>
      <c r="AKW42" s="20"/>
      <c r="AKX42" s="20"/>
      <c r="AKY42" s="20"/>
      <c r="AKZ42" s="20"/>
      <c r="ALA42" s="20"/>
      <c r="ALB42" s="20"/>
      <c r="ALC42" s="20"/>
      <c r="ALD42" s="20"/>
      <c r="ALE42" s="20"/>
      <c r="ALF42" s="20"/>
      <c r="ALG42" s="20"/>
      <c r="ALH42" s="20"/>
      <c r="ALI42" s="20"/>
      <c r="ALJ42" s="20"/>
      <c r="ALK42" s="20"/>
      <c r="ALL42" s="20"/>
      <c r="ALM42" s="20"/>
      <c r="ALN42" s="20"/>
      <c r="ALO42" s="20"/>
      <c r="ALP42" s="20"/>
      <c r="ALQ42" s="20"/>
      <c r="ALR42" s="20"/>
      <c r="ALS42" s="20"/>
      <c r="ALT42" s="20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</row>
    <row r="43" spans="1:1021" x14ac:dyDescent="0.2">
      <c r="A43" s="7" t="s">
        <v>76</v>
      </c>
      <c r="B43" s="23" t="s">
        <v>77</v>
      </c>
      <c r="C43" s="18">
        <v>22181.59</v>
      </c>
      <c r="D43" s="18">
        <v>21485.54</v>
      </c>
      <c r="E43" s="19">
        <f t="shared" si="0"/>
        <v>96.862037392269897</v>
      </c>
    </row>
    <row r="44" spans="1:1021" s="21" customFormat="1" ht="12" customHeight="1" x14ac:dyDescent="0.2">
      <c r="A44" s="24" t="s">
        <v>78</v>
      </c>
      <c r="B44" s="23" t="s">
        <v>79</v>
      </c>
      <c r="C44" s="18">
        <v>1324.5</v>
      </c>
      <c r="D44" s="18">
        <v>916.88</v>
      </c>
      <c r="E44" s="19">
        <f t="shared" si="0"/>
        <v>69.224613061532665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  <c r="ZH44" s="20"/>
      <c r="ZI44" s="20"/>
      <c r="ZJ44" s="20"/>
      <c r="ZK44" s="20"/>
      <c r="ZL44" s="20"/>
      <c r="ZM44" s="20"/>
      <c r="ZN44" s="20"/>
      <c r="ZO44" s="20"/>
      <c r="ZP44" s="20"/>
      <c r="ZQ44" s="20"/>
      <c r="ZR44" s="20"/>
      <c r="ZS44" s="20"/>
      <c r="ZT44" s="20"/>
      <c r="ZU44" s="20"/>
      <c r="ZV44" s="20"/>
      <c r="ZW44" s="20"/>
      <c r="ZX44" s="20"/>
      <c r="ZY44" s="20"/>
      <c r="ZZ44" s="20"/>
      <c r="AAA44" s="20"/>
      <c r="AAB44" s="20"/>
      <c r="AAC44" s="20"/>
      <c r="AAD44" s="20"/>
      <c r="AAE44" s="20"/>
      <c r="AAF44" s="20"/>
      <c r="AAG44" s="20"/>
      <c r="AAH44" s="20"/>
      <c r="AAI44" s="20"/>
      <c r="AAJ44" s="20"/>
      <c r="AAK44" s="20"/>
      <c r="AAL44" s="20"/>
      <c r="AAM44" s="20"/>
      <c r="AAN44" s="20"/>
      <c r="AAO44" s="20"/>
      <c r="AAP44" s="20"/>
      <c r="AAQ44" s="20"/>
      <c r="AAR44" s="20"/>
      <c r="AAS44" s="20"/>
      <c r="AAT44" s="20"/>
      <c r="AAU44" s="20"/>
      <c r="AAV44" s="20"/>
      <c r="AAW44" s="20"/>
      <c r="AAX44" s="20"/>
      <c r="AAY44" s="20"/>
      <c r="AAZ44" s="20"/>
      <c r="ABA44" s="20"/>
      <c r="ABB44" s="20"/>
      <c r="ABC44" s="20"/>
      <c r="ABD44" s="20"/>
      <c r="ABE44" s="20"/>
      <c r="ABF44" s="20"/>
      <c r="ABG44" s="20"/>
      <c r="ABH44" s="20"/>
      <c r="ABI44" s="20"/>
      <c r="ABJ44" s="20"/>
      <c r="ABK44" s="20"/>
      <c r="ABL44" s="20"/>
      <c r="ABM44" s="20"/>
      <c r="ABN44" s="20"/>
      <c r="ABO44" s="20"/>
      <c r="ABP44" s="20"/>
      <c r="ABQ44" s="20"/>
      <c r="ABR44" s="20"/>
      <c r="ABS44" s="20"/>
      <c r="ABT44" s="20"/>
      <c r="ABU44" s="20"/>
      <c r="ABV44" s="20"/>
      <c r="ABW44" s="20"/>
      <c r="ABX44" s="20"/>
      <c r="ABY44" s="20"/>
      <c r="ABZ44" s="20"/>
      <c r="ACA44" s="20"/>
      <c r="ACB44" s="20"/>
      <c r="ACC44" s="20"/>
      <c r="ACD44" s="20"/>
      <c r="ACE44" s="20"/>
      <c r="ACF44" s="20"/>
      <c r="ACG44" s="20"/>
      <c r="ACH44" s="20"/>
      <c r="ACI44" s="20"/>
      <c r="ACJ44" s="20"/>
      <c r="ACK44" s="20"/>
      <c r="ACL44" s="20"/>
      <c r="ACM44" s="20"/>
      <c r="ACN44" s="20"/>
      <c r="ACO44" s="20"/>
      <c r="ACP44" s="20"/>
      <c r="ACQ44" s="20"/>
      <c r="ACR44" s="20"/>
      <c r="ACS44" s="20"/>
      <c r="ACT44" s="20"/>
      <c r="ACU44" s="20"/>
      <c r="ACV44" s="20"/>
      <c r="ACW44" s="20"/>
      <c r="ACX44" s="20"/>
      <c r="ACY44" s="20"/>
      <c r="ACZ44" s="20"/>
      <c r="ADA44" s="20"/>
      <c r="ADB44" s="20"/>
      <c r="ADC44" s="20"/>
      <c r="ADD44" s="20"/>
      <c r="ADE44" s="20"/>
      <c r="ADF44" s="20"/>
      <c r="ADG44" s="20"/>
      <c r="ADH44" s="20"/>
      <c r="ADI44" s="20"/>
      <c r="ADJ44" s="20"/>
      <c r="ADK44" s="20"/>
      <c r="ADL44" s="20"/>
      <c r="ADM44" s="20"/>
      <c r="ADN44" s="20"/>
      <c r="ADO44" s="20"/>
      <c r="ADP44" s="20"/>
      <c r="ADQ44" s="20"/>
      <c r="ADR44" s="20"/>
      <c r="ADS44" s="20"/>
      <c r="ADT44" s="20"/>
      <c r="ADU44" s="20"/>
      <c r="ADV44" s="20"/>
      <c r="ADW44" s="20"/>
      <c r="ADX44" s="20"/>
      <c r="ADY44" s="20"/>
      <c r="ADZ44" s="20"/>
      <c r="AEA44" s="20"/>
      <c r="AEB44" s="20"/>
      <c r="AEC44" s="20"/>
      <c r="AED44" s="20"/>
      <c r="AEE44" s="20"/>
      <c r="AEF44" s="20"/>
      <c r="AEG44" s="20"/>
      <c r="AEH44" s="20"/>
      <c r="AEI44" s="20"/>
      <c r="AEJ44" s="20"/>
      <c r="AEK44" s="20"/>
      <c r="AEL44" s="20"/>
      <c r="AEM44" s="20"/>
      <c r="AEN44" s="20"/>
      <c r="AEO44" s="20"/>
      <c r="AEP44" s="20"/>
      <c r="AEQ44" s="20"/>
      <c r="AER44" s="20"/>
      <c r="AES44" s="20"/>
      <c r="AET44" s="20"/>
      <c r="AEU44" s="20"/>
      <c r="AEV44" s="20"/>
      <c r="AEW44" s="20"/>
      <c r="AEX44" s="20"/>
      <c r="AEY44" s="20"/>
      <c r="AEZ44" s="20"/>
      <c r="AFA44" s="20"/>
      <c r="AFB44" s="20"/>
      <c r="AFC44" s="20"/>
      <c r="AFD44" s="20"/>
      <c r="AFE44" s="20"/>
      <c r="AFF44" s="20"/>
      <c r="AFG44" s="20"/>
      <c r="AFH44" s="20"/>
      <c r="AFI44" s="20"/>
      <c r="AFJ44" s="20"/>
      <c r="AFK44" s="20"/>
      <c r="AFL44" s="20"/>
      <c r="AFM44" s="20"/>
      <c r="AFN44" s="20"/>
      <c r="AFO44" s="20"/>
      <c r="AFP44" s="20"/>
      <c r="AFQ44" s="20"/>
      <c r="AFR44" s="20"/>
      <c r="AFS44" s="20"/>
      <c r="AFT44" s="20"/>
      <c r="AFU44" s="20"/>
      <c r="AFV44" s="20"/>
      <c r="AFW44" s="20"/>
      <c r="AFX44" s="20"/>
      <c r="AFY44" s="20"/>
      <c r="AFZ44" s="20"/>
      <c r="AGA44" s="20"/>
      <c r="AGB44" s="20"/>
      <c r="AGC44" s="20"/>
      <c r="AGD44" s="20"/>
      <c r="AGE44" s="20"/>
      <c r="AGF44" s="20"/>
      <c r="AGG44" s="20"/>
      <c r="AGH44" s="20"/>
      <c r="AGI44" s="20"/>
      <c r="AGJ44" s="20"/>
      <c r="AGK44" s="20"/>
      <c r="AGL44" s="20"/>
      <c r="AGM44" s="20"/>
      <c r="AGN44" s="20"/>
      <c r="AGO44" s="20"/>
      <c r="AGP44" s="20"/>
      <c r="AGQ44" s="20"/>
      <c r="AGR44" s="20"/>
      <c r="AGS44" s="20"/>
      <c r="AGT44" s="20"/>
      <c r="AGU44" s="20"/>
      <c r="AGV44" s="20"/>
      <c r="AGW44" s="20"/>
      <c r="AGX44" s="20"/>
      <c r="AGY44" s="20"/>
      <c r="AGZ44" s="20"/>
      <c r="AHA44" s="20"/>
      <c r="AHB44" s="20"/>
      <c r="AHC44" s="20"/>
      <c r="AHD44" s="20"/>
      <c r="AHE44" s="20"/>
      <c r="AHF44" s="20"/>
      <c r="AHG44" s="20"/>
      <c r="AHH44" s="20"/>
      <c r="AHI44" s="20"/>
      <c r="AHJ44" s="20"/>
      <c r="AHK44" s="20"/>
      <c r="AHL44" s="20"/>
      <c r="AHM44" s="20"/>
      <c r="AHN44" s="20"/>
      <c r="AHO44" s="20"/>
      <c r="AHP44" s="20"/>
      <c r="AHQ44" s="20"/>
      <c r="AHR44" s="20"/>
      <c r="AHS44" s="20"/>
      <c r="AHT44" s="20"/>
      <c r="AHU44" s="20"/>
      <c r="AHV44" s="20"/>
      <c r="AHW44" s="20"/>
      <c r="AHX44" s="20"/>
      <c r="AHY44" s="20"/>
      <c r="AHZ44" s="20"/>
      <c r="AIA44" s="20"/>
      <c r="AIB44" s="20"/>
      <c r="AIC44" s="20"/>
      <c r="AID44" s="20"/>
      <c r="AIE44" s="20"/>
      <c r="AIF44" s="20"/>
      <c r="AIG44" s="20"/>
      <c r="AIH44" s="20"/>
      <c r="AII44" s="20"/>
      <c r="AIJ44" s="20"/>
      <c r="AIK44" s="20"/>
      <c r="AIL44" s="20"/>
      <c r="AIM44" s="20"/>
      <c r="AIN44" s="20"/>
      <c r="AIO44" s="20"/>
      <c r="AIP44" s="20"/>
      <c r="AIQ44" s="20"/>
      <c r="AIR44" s="20"/>
      <c r="AIS44" s="20"/>
      <c r="AIT44" s="20"/>
      <c r="AIU44" s="20"/>
      <c r="AIV44" s="20"/>
      <c r="AIW44" s="20"/>
      <c r="AIX44" s="20"/>
      <c r="AIY44" s="20"/>
      <c r="AIZ44" s="20"/>
      <c r="AJA44" s="20"/>
      <c r="AJB44" s="20"/>
      <c r="AJC44" s="20"/>
      <c r="AJD44" s="20"/>
      <c r="AJE44" s="20"/>
      <c r="AJF44" s="20"/>
      <c r="AJG44" s="20"/>
      <c r="AJH44" s="20"/>
      <c r="AJI44" s="20"/>
      <c r="AJJ44" s="20"/>
      <c r="AJK44" s="20"/>
      <c r="AJL44" s="20"/>
      <c r="AJM44" s="20"/>
      <c r="AJN44" s="20"/>
      <c r="AJO44" s="20"/>
      <c r="AJP44" s="20"/>
      <c r="AJQ44" s="20"/>
      <c r="AJR44" s="20"/>
      <c r="AJS44" s="20"/>
      <c r="AJT44" s="20"/>
      <c r="AJU44" s="20"/>
      <c r="AJV44" s="20"/>
      <c r="AJW44" s="20"/>
      <c r="AJX44" s="20"/>
      <c r="AJY44" s="20"/>
      <c r="AJZ44" s="20"/>
      <c r="AKA44" s="20"/>
      <c r="AKB44" s="20"/>
      <c r="AKC44" s="20"/>
      <c r="AKD44" s="20"/>
      <c r="AKE44" s="20"/>
      <c r="AKF44" s="20"/>
      <c r="AKG44" s="20"/>
      <c r="AKH44" s="20"/>
      <c r="AKI44" s="20"/>
      <c r="AKJ44" s="20"/>
      <c r="AKK44" s="20"/>
      <c r="AKL44" s="20"/>
      <c r="AKM44" s="20"/>
      <c r="AKN44" s="20"/>
      <c r="AKO44" s="20"/>
      <c r="AKP44" s="20"/>
      <c r="AKQ44" s="20"/>
      <c r="AKR44" s="20"/>
      <c r="AKS44" s="20"/>
      <c r="AKT44" s="20"/>
      <c r="AKU44" s="20"/>
      <c r="AKV44" s="20"/>
      <c r="AKW44" s="20"/>
      <c r="AKX44" s="20"/>
      <c r="AKY44" s="20"/>
      <c r="AKZ44" s="20"/>
      <c r="ALA44" s="20"/>
      <c r="ALB44" s="20"/>
      <c r="ALC44" s="20"/>
      <c r="ALD44" s="20"/>
      <c r="ALE44" s="20"/>
      <c r="ALF44" s="20"/>
      <c r="ALG44" s="20"/>
      <c r="ALH44" s="20"/>
      <c r="ALI44" s="20"/>
      <c r="ALJ44" s="20"/>
      <c r="ALK44" s="20"/>
      <c r="ALL44" s="20"/>
      <c r="ALM44" s="20"/>
      <c r="ALN44" s="20"/>
      <c r="ALO44" s="20"/>
      <c r="ALP44" s="20"/>
      <c r="ALQ44" s="20"/>
      <c r="ALR44" s="20"/>
      <c r="ALS44" s="20"/>
      <c r="ALT44" s="20"/>
      <c r="ALU44" s="20"/>
      <c r="ALV44" s="20"/>
      <c r="ALW44" s="20"/>
      <c r="ALX44" s="20"/>
      <c r="ALY44" s="20"/>
      <c r="ALZ44" s="20"/>
      <c r="AMA44" s="20"/>
      <c r="AMB44" s="20"/>
      <c r="AMC44" s="20"/>
      <c r="AMD44" s="20"/>
      <c r="AME44" s="20"/>
      <c r="AMF44" s="20"/>
      <c r="AMG44" s="20"/>
    </row>
    <row r="45" spans="1:1021" ht="19.5" customHeight="1" x14ac:dyDescent="0.2">
      <c r="A45" s="8" t="s">
        <v>80</v>
      </c>
      <c r="B45" s="44" t="s">
        <v>81</v>
      </c>
      <c r="C45" s="37">
        <f>C46+C47</f>
        <v>24206.83</v>
      </c>
      <c r="D45" s="37">
        <f>D46+D47</f>
        <v>24206.83</v>
      </c>
      <c r="E45" s="34">
        <f t="shared" si="0"/>
        <v>100</v>
      </c>
    </row>
    <row r="46" spans="1:1021" s="21" customFormat="1" ht="18.75" customHeight="1" x14ac:dyDescent="0.2">
      <c r="A46" s="24" t="s">
        <v>136</v>
      </c>
      <c r="B46" s="23" t="s">
        <v>138</v>
      </c>
      <c r="C46" s="18">
        <v>22661.38</v>
      </c>
      <c r="D46" s="18">
        <v>22661.38</v>
      </c>
      <c r="E46" s="19">
        <f t="shared" si="0"/>
        <v>100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</row>
    <row r="47" spans="1:1021" s="21" customFormat="1" x14ac:dyDescent="0.2">
      <c r="A47" s="24" t="s">
        <v>82</v>
      </c>
      <c r="B47" s="23" t="s">
        <v>83</v>
      </c>
      <c r="C47" s="18">
        <v>1545.45</v>
      </c>
      <c r="D47" s="18">
        <v>1545.45</v>
      </c>
      <c r="E47" s="19">
        <f t="shared" si="0"/>
        <v>100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  <c r="AKT47" s="20"/>
      <c r="AKU47" s="20"/>
      <c r="AKV47" s="20"/>
      <c r="AKW47" s="20"/>
      <c r="AKX47" s="20"/>
      <c r="AKY47" s="20"/>
      <c r="AKZ47" s="20"/>
      <c r="ALA47" s="20"/>
      <c r="ALB47" s="20"/>
      <c r="ALC47" s="20"/>
      <c r="ALD47" s="20"/>
      <c r="ALE47" s="20"/>
      <c r="ALF47" s="20"/>
      <c r="ALG47" s="20"/>
      <c r="ALH47" s="20"/>
      <c r="ALI47" s="20"/>
      <c r="ALJ47" s="20"/>
      <c r="ALK47" s="20"/>
      <c r="ALL47" s="20"/>
      <c r="ALM47" s="20"/>
      <c r="ALN47" s="20"/>
      <c r="ALO47" s="20"/>
      <c r="ALP47" s="20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</row>
    <row r="48" spans="1:1021" x14ac:dyDescent="0.2">
      <c r="A48" s="8" t="s">
        <v>84</v>
      </c>
      <c r="B48" s="44" t="s">
        <v>85</v>
      </c>
      <c r="C48" s="37">
        <f>C49</f>
        <v>242</v>
      </c>
      <c r="D48" s="37">
        <f>D49</f>
        <v>210.2</v>
      </c>
      <c r="E48" s="34">
        <f t="shared" si="0"/>
        <v>86.859504132231407</v>
      </c>
    </row>
    <row r="49" spans="1:1024" s="21" customFormat="1" x14ac:dyDescent="0.2">
      <c r="A49" s="24" t="s">
        <v>86</v>
      </c>
      <c r="B49" s="23" t="s">
        <v>87</v>
      </c>
      <c r="C49" s="18">
        <v>242</v>
      </c>
      <c r="D49" s="18">
        <v>210.2</v>
      </c>
      <c r="E49" s="19">
        <f t="shared" si="0"/>
        <v>86.859504132231407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  <c r="ZP49" s="20"/>
      <c r="ZQ49" s="20"/>
      <c r="ZR49" s="20"/>
      <c r="ZS49" s="20"/>
      <c r="ZT49" s="20"/>
      <c r="ZU49" s="20"/>
      <c r="ZV49" s="20"/>
      <c r="ZW49" s="20"/>
      <c r="ZX49" s="20"/>
      <c r="ZY49" s="20"/>
      <c r="ZZ49" s="20"/>
      <c r="AAA49" s="20"/>
      <c r="AAB49" s="20"/>
      <c r="AAC49" s="20"/>
      <c r="AAD49" s="20"/>
      <c r="AAE49" s="20"/>
      <c r="AAF49" s="20"/>
      <c r="AAG49" s="20"/>
      <c r="AAH49" s="20"/>
      <c r="AAI49" s="20"/>
      <c r="AAJ49" s="20"/>
      <c r="AAK49" s="20"/>
      <c r="AAL49" s="20"/>
      <c r="AAM49" s="20"/>
      <c r="AAN49" s="20"/>
      <c r="AAO49" s="20"/>
      <c r="AAP49" s="20"/>
      <c r="AAQ49" s="20"/>
      <c r="AAR49" s="20"/>
      <c r="AAS49" s="20"/>
      <c r="AAT49" s="20"/>
      <c r="AAU49" s="20"/>
      <c r="AAV49" s="20"/>
      <c r="AAW49" s="20"/>
      <c r="AAX49" s="20"/>
      <c r="AAY49" s="20"/>
      <c r="AAZ49" s="20"/>
      <c r="ABA49" s="20"/>
      <c r="ABB49" s="20"/>
      <c r="ABC49" s="20"/>
      <c r="ABD49" s="20"/>
      <c r="ABE49" s="20"/>
      <c r="ABF49" s="20"/>
      <c r="ABG49" s="20"/>
      <c r="ABH49" s="20"/>
      <c r="ABI49" s="20"/>
      <c r="ABJ49" s="20"/>
      <c r="ABK49" s="20"/>
      <c r="ABL49" s="20"/>
      <c r="ABM49" s="20"/>
      <c r="ABN49" s="20"/>
      <c r="ABO49" s="20"/>
      <c r="ABP49" s="20"/>
      <c r="ABQ49" s="20"/>
      <c r="ABR49" s="20"/>
      <c r="ABS49" s="20"/>
      <c r="ABT49" s="20"/>
      <c r="ABU49" s="20"/>
      <c r="ABV49" s="20"/>
      <c r="ABW49" s="20"/>
      <c r="ABX49" s="20"/>
      <c r="ABY49" s="20"/>
      <c r="ABZ49" s="20"/>
      <c r="ACA49" s="20"/>
      <c r="ACB49" s="20"/>
      <c r="ACC49" s="20"/>
      <c r="ACD49" s="20"/>
      <c r="ACE49" s="20"/>
      <c r="ACF49" s="20"/>
      <c r="ACG49" s="20"/>
      <c r="ACH49" s="20"/>
      <c r="ACI49" s="20"/>
      <c r="ACJ49" s="20"/>
      <c r="ACK49" s="20"/>
      <c r="ACL49" s="20"/>
      <c r="ACM49" s="20"/>
      <c r="ACN49" s="20"/>
      <c r="ACO49" s="20"/>
      <c r="ACP49" s="20"/>
      <c r="ACQ49" s="20"/>
      <c r="ACR49" s="20"/>
      <c r="ACS49" s="20"/>
      <c r="ACT49" s="20"/>
      <c r="ACU49" s="20"/>
      <c r="ACV49" s="20"/>
      <c r="ACW49" s="20"/>
      <c r="ACX49" s="20"/>
      <c r="ACY49" s="20"/>
      <c r="ACZ49" s="20"/>
      <c r="ADA49" s="20"/>
      <c r="ADB49" s="20"/>
      <c r="ADC49" s="20"/>
      <c r="ADD49" s="20"/>
      <c r="ADE49" s="20"/>
      <c r="ADF49" s="20"/>
      <c r="ADG49" s="20"/>
      <c r="ADH49" s="20"/>
      <c r="ADI49" s="20"/>
      <c r="ADJ49" s="20"/>
      <c r="ADK49" s="20"/>
      <c r="ADL49" s="20"/>
      <c r="ADM49" s="20"/>
      <c r="ADN49" s="20"/>
      <c r="ADO49" s="20"/>
      <c r="ADP49" s="20"/>
      <c r="ADQ49" s="20"/>
      <c r="ADR49" s="20"/>
      <c r="ADS49" s="20"/>
      <c r="ADT49" s="20"/>
      <c r="ADU49" s="20"/>
      <c r="ADV49" s="20"/>
      <c r="ADW49" s="20"/>
      <c r="ADX49" s="20"/>
      <c r="ADY49" s="20"/>
      <c r="ADZ49" s="20"/>
      <c r="AEA49" s="20"/>
      <c r="AEB49" s="20"/>
      <c r="AEC49" s="20"/>
      <c r="AED49" s="20"/>
      <c r="AEE49" s="20"/>
      <c r="AEF49" s="20"/>
      <c r="AEG49" s="20"/>
      <c r="AEH49" s="20"/>
      <c r="AEI49" s="20"/>
      <c r="AEJ49" s="20"/>
      <c r="AEK49" s="20"/>
      <c r="AEL49" s="20"/>
      <c r="AEM49" s="20"/>
      <c r="AEN49" s="20"/>
      <c r="AEO49" s="20"/>
      <c r="AEP49" s="20"/>
      <c r="AEQ49" s="20"/>
      <c r="AER49" s="20"/>
      <c r="AES49" s="20"/>
      <c r="AET49" s="20"/>
      <c r="AEU49" s="20"/>
      <c r="AEV49" s="20"/>
      <c r="AEW49" s="20"/>
      <c r="AEX49" s="20"/>
      <c r="AEY49" s="20"/>
      <c r="AEZ49" s="20"/>
      <c r="AFA49" s="20"/>
      <c r="AFB49" s="20"/>
      <c r="AFC49" s="20"/>
      <c r="AFD49" s="20"/>
      <c r="AFE49" s="20"/>
      <c r="AFF49" s="20"/>
      <c r="AFG49" s="20"/>
      <c r="AFH49" s="20"/>
      <c r="AFI49" s="20"/>
      <c r="AFJ49" s="20"/>
      <c r="AFK49" s="20"/>
      <c r="AFL49" s="20"/>
      <c r="AFM49" s="20"/>
      <c r="AFN49" s="20"/>
      <c r="AFO49" s="20"/>
      <c r="AFP49" s="20"/>
      <c r="AFQ49" s="20"/>
      <c r="AFR49" s="20"/>
      <c r="AFS49" s="20"/>
      <c r="AFT49" s="20"/>
      <c r="AFU49" s="20"/>
      <c r="AFV49" s="20"/>
      <c r="AFW49" s="20"/>
      <c r="AFX49" s="20"/>
      <c r="AFY49" s="20"/>
      <c r="AFZ49" s="20"/>
      <c r="AGA49" s="20"/>
      <c r="AGB49" s="20"/>
      <c r="AGC49" s="20"/>
      <c r="AGD49" s="20"/>
      <c r="AGE49" s="20"/>
      <c r="AGF49" s="20"/>
      <c r="AGG49" s="20"/>
      <c r="AGH49" s="20"/>
      <c r="AGI49" s="20"/>
      <c r="AGJ49" s="20"/>
      <c r="AGK49" s="20"/>
      <c r="AGL49" s="20"/>
      <c r="AGM49" s="20"/>
      <c r="AGN49" s="20"/>
      <c r="AGO49" s="20"/>
      <c r="AGP49" s="20"/>
      <c r="AGQ49" s="20"/>
      <c r="AGR49" s="20"/>
      <c r="AGS49" s="20"/>
      <c r="AGT49" s="20"/>
      <c r="AGU49" s="20"/>
      <c r="AGV49" s="20"/>
      <c r="AGW49" s="20"/>
      <c r="AGX49" s="20"/>
      <c r="AGY49" s="20"/>
      <c r="AGZ49" s="20"/>
      <c r="AHA49" s="20"/>
      <c r="AHB49" s="20"/>
      <c r="AHC49" s="20"/>
      <c r="AHD49" s="20"/>
      <c r="AHE49" s="20"/>
      <c r="AHF49" s="20"/>
      <c r="AHG49" s="20"/>
      <c r="AHH49" s="20"/>
      <c r="AHI49" s="20"/>
      <c r="AHJ49" s="20"/>
      <c r="AHK49" s="20"/>
      <c r="AHL49" s="20"/>
      <c r="AHM49" s="20"/>
      <c r="AHN49" s="20"/>
      <c r="AHO49" s="20"/>
      <c r="AHP49" s="20"/>
      <c r="AHQ49" s="20"/>
      <c r="AHR49" s="20"/>
      <c r="AHS49" s="20"/>
      <c r="AHT49" s="20"/>
      <c r="AHU49" s="20"/>
      <c r="AHV49" s="20"/>
      <c r="AHW49" s="20"/>
      <c r="AHX49" s="20"/>
      <c r="AHY49" s="20"/>
      <c r="AHZ49" s="20"/>
      <c r="AIA49" s="20"/>
      <c r="AIB49" s="20"/>
      <c r="AIC49" s="20"/>
      <c r="AID49" s="20"/>
      <c r="AIE49" s="20"/>
      <c r="AIF49" s="20"/>
      <c r="AIG49" s="20"/>
      <c r="AIH49" s="20"/>
      <c r="AII49" s="20"/>
      <c r="AIJ49" s="20"/>
      <c r="AIK49" s="20"/>
      <c r="AIL49" s="20"/>
      <c r="AIM49" s="20"/>
      <c r="AIN49" s="20"/>
      <c r="AIO49" s="20"/>
      <c r="AIP49" s="20"/>
      <c r="AIQ49" s="20"/>
      <c r="AIR49" s="20"/>
      <c r="AIS49" s="20"/>
      <c r="AIT49" s="20"/>
      <c r="AIU49" s="20"/>
      <c r="AIV49" s="20"/>
      <c r="AIW49" s="20"/>
      <c r="AIX49" s="20"/>
      <c r="AIY49" s="20"/>
      <c r="AIZ49" s="20"/>
      <c r="AJA49" s="20"/>
      <c r="AJB49" s="20"/>
      <c r="AJC49" s="20"/>
      <c r="AJD49" s="20"/>
      <c r="AJE49" s="20"/>
      <c r="AJF49" s="20"/>
      <c r="AJG49" s="20"/>
      <c r="AJH49" s="20"/>
      <c r="AJI49" s="20"/>
      <c r="AJJ49" s="20"/>
      <c r="AJK49" s="20"/>
      <c r="AJL49" s="20"/>
      <c r="AJM49" s="20"/>
      <c r="AJN49" s="20"/>
      <c r="AJO49" s="20"/>
      <c r="AJP49" s="20"/>
      <c r="AJQ49" s="20"/>
      <c r="AJR49" s="20"/>
      <c r="AJS49" s="20"/>
      <c r="AJT49" s="20"/>
      <c r="AJU49" s="20"/>
      <c r="AJV49" s="20"/>
      <c r="AJW49" s="20"/>
      <c r="AJX49" s="20"/>
      <c r="AJY49" s="20"/>
      <c r="AJZ49" s="20"/>
      <c r="AKA49" s="20"/>
      <c r="AKB49" s="20"/>
      <c r="AKC49" s="20"/>
      <c r="AKD49" s="20"/>
      <c r="AKE49" s="20"/>
      <c r="AKF49" s="20"/>
      <c r="AKG49" s="20"/>
      <c r="AKH49" s="20"/>
      <c r="AKI49" s="20"/>
      <c r="AKJ49" s="20"/>
      <c r="AKK49" s="20"/>
      <c r="AKL49" s="20"/>
      <c r="AKM49" s="20"/>
      <c r="AKN49" s="20"/>
      <c r="AKO49" s="20"/>
      <c r="AKP49" s="20"/>
      <c r="AKQ49" s="20"/>
      <c r="AKR49" s="20"/>
      <c r="AKS49" s="20"/>
      <c r="AKT49" s="20"/>
      <c r="AKU49" s="20"/>
      <c r="AKV49" s="20"/>
      <c r="AKW49" s="20"/>
      <c r="AKX49" s="20"/>
      <c r="AKY49" s="20"/>
      <c r="AKZ49" s="20"/>
      <c r="ALA49" s="20"/>
      <c r="ALB49" s="20"/>
      <c r="ALC49" s="20"/>
      <c r="ALD49" s="20"/>
      <c r="ALE49" s="20"/>
      <c r="ALF49" s="20"/>
      <c r="ALG49" s="20"/>
      <c r="ALH49" s="20"/>
      <c r="ALI49" s="20"/>
      <c r="ALJ49" s="20"/>
      <c r="ALK49" s="20"/>
      <c r="ALL49" s="20"/>
      <c r="ALM49" s="20"/>
      <c r="ALN49" s="20"/>
      <c r="ALO49" s="20"/>
      <c r="ALP49" s="20"/>
      <c r="ALQ49" s="20"/>
      <c r="ALR49" s="20"/>
      <c r="ALS49" s="20"/>
      <c r="ALT49" s="20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</row>
    <row r="50" spans="1:1024" ht="18" customHeight="1" x14ac:dyDescent="0.2">
      <c r="A50" s="9" t="s">
        <v>88</v>
      </c>
      <c r="B50" s="44"/>
      <c r="C50" s="37">
        <f>C9+C17+C19+C22+C27+C31+C37+C39+C41+C45+C48</f>
        <v>871312.223</v>
      </c>
      <c r="D50" s="37">
        <f>D9+D17+D19+D22+D27+D31+D37+D39+D41+D45+D48</f>
        <v>537694.19744000002</v>
      </c>
      <c r="E50" s="34">
        <f t="shared" si="0"/>
        <v>61.710852120113088</v>
      </c>
    </row>
    <row r="51" spans="1:1024" ht="4.5" customHeight="1" x14ac:dyDescent="0.2">
      <c r="A51" s="11"/>
      <c r="B51" s="45"/>
      <c r="C51" s="46"/>
      <c r="D51" s="46"/>
      <c r="E51" s="50"/>
    </row>
    <row r="52" spans="1:1024" s="15" customFormat="1" ht="15.75" x14ac:dyDescent="0.25">
      <c r="B52" s="47"/>
      <c r="C52" s="47"/>
      <c r="D52" s="47"/>
      <c r="E52" s="47"/>
      <c r="AMH52"/>
      <c r="AMI52"/>
      <c r="AMJ52"/>
    </row>
  </sheetData>
  <mergeCells count="4">
    <mergeCell ref="A2:E2"/>
    <mergeCell ref="A3:D3"/>
    <mergeCell ref="A4:D4"/>
    <mergeCell ref="A1:E1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zoomScaleNormal="100" workbookViewId="0">
      <selection activeCell="M7" sqref="M7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55"/>
      <c r="C1" s="55"/>
      <c r="D1" s="55"/>
      <c r="E1" s="55"/>
    </row>
    <row r="2" spans="1:1024" ht="36" customHeight="1" x14ac:dyDescent="0.3">
      <c r="A2" s="57" t="s">
        <v>89</v>
      </c>
      <c r="B2" s="57"/>
      <c r="C2" s="57"/>
      <c r="D2" s="57"/>
      <c r="E2" s="57"/>
    </row>
    <row r="3" spans="1:1024" ht="15.75" customHeight="1" x14ac:dyDescent="0.25">
      <c r="A3" s="53"/>
      <c r="B3" s="53"/>
      <c r="C3" s="53"/>
      <c r="D3" s="53"/>
      <c r="E3" s="3"/>
    </row>
    <row r="4" spans="1:1024" ht="20.25" x14ac:dyDescent="0.3">
      <c r="A4" s="57" t="s">
        <v>139</v>
      </c>
      <c r="B4" s="57"/>
      <c r="C4" s="57"/>
      <c r="D4" s="57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27" t="s">
        <v>2</v>
      </c>
      <c r="B7" s="6" t="s">
        <v>3</v>
      </c>
      <c r="C7" s="42" t="s">
        <v>4</v>
      </c>
      <c r="D7" s="52" t="s">
        <v>5</v>
      </c>
      <c r="E7" s="42" t="s">
        <v>6</v>
      </c>
    </row>
    <row r="8" spans="1:1024" s="4" customFormat="1" x14ac:dyDescent="0.2">
      <c r="A8" s="5">
        <v>2</v>
      </c>
      <c r="B8" s="5">
        <v>3</v>
      </c>
      <c r="C8" s="43">
        <v>6</v>
      </c>
      <c r="D8" s="43">
        <v>7</v>
      </c>
      <c r="E8" s="43">
        <v>8</v>
      </c>
      <c r="AMH8"/>
      <c r="AMI8"/>
      <c r="AMJ8"/>
    </row>
    <row r="9" spans="1:1024" s="21" customFormat="1" x14ac:dyDescent="0.2">
      <c r="A9" s="35" t="s">
        <v>90</v>
      </c>
      <c r="B9" s="36" t="s">
        <v>91</v>
      </c>
      <c r="C9" s="37">
        <f>C10+C11+C12+C13+C14+C15+C16+C17+C18+C19+C20+C21+C22+C23</f>
        <v>220663.359</v>
      </c>
      <c r="D9" s="37">
        <f>D10+D11+D12+D13+D14+D15+D16+D17+D18+D19+D20+D21+D22+D23</f>
        <v>196970.79499999998</v>
      </c>
      <c r="E9" s="34">
        <f t="shared" ref="E9:E21" si="0">D9/C9*100</f>
        <v>89.263027578584072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</row>
    <row r="10" spans="1:1024" s="21" customFormat="1" x14ac:dyDescent="0.2">
      <c r="A10" s="16" t="s">
        <v>92</v>
      </c>
      <c r="B10" s="17" t="s">
        <v>93</v>
      </c>
      <c r="C10" s="18">
        <v>193470</v>
      </c>
      <c r="D10" s="18">
        <v>173513.46</v>
      </c>
      <c r="E10" s="19">
        <f t="shared" si="0"/>
        <v>89.684943402077835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</row>
    <row r="11" spans="1:1024" s="21" customFormat="1" ht="25.5" x14ac:dyDescent="0.2">
      <c r="A11" s="22" t="s">
        <v>94</v>
      </c>
      <c r="B11" s="23" t="s">
        <v>95</v>
      </c>
      <c r="C11" s="18">
        <v>1741.8989999999999</v>
      </c>
      <c r="D11" s="18">
        <v>1613.86</v>
      </c>
      <c r="E11" s="19">
        <f t="shared" si="0"/>
        <v>92.649459009965568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</row>
    <row r="12" spans="1:1024" s="21" customFormat="1" ht="25.5" x14ac:dyDescent="0.2">
      <c r="A12" s="24" t="s">
        <v>96</v>
      </c>
      <c r="B12" s="25" t="s">
        <v>97</v>
      </c>
      <c r="C12" s="18">
        <v>2538</v>
      </c>
      <c r="D12" s="18">
        <v>2274.52</v>
      </c>
      <c r="E12" s="19">
        <f t="shared" si="0"/>
        <v>89.618597320724973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</row>
    <row r="13" spans="1:1024" s="21" customFormat="1" x14ac:dyDescent="0.2">
      <c r="A13" s="24" t="s">
        <v>98</v>
      </c>
      <c r="B13" s="25" t="s">
        <v>99</v>
      </c>
      <c r="C13" s="18">
        <v>0</v>
      </c>
      <c r="D13" s="18">
        <v>-11.25</v>
      </c>
      <c r="E13" s="59" t="s">
        <v>17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</row>
    <row r="14" spans="1:1024" s="21" customFormat="1" ht="25.5" x14ac:dyDescent="0.2">
      <c r="A14" s="22" t="s">
        <v>100</v>
      </c>
      <c r="B14" s="25" t="s">
        <v>101</v>
      </c>
      <c r="C14" s="18">
        <v>561</v>
      </c>
      <c r="D14" s="18">
        <v>394.2</v>
      </c>
      <c r="E14" s="19">
        <f t="shared" si="0"/>
        <v>70.267379679144383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</row>
    <row r="15" spans="1:1024" s="21" customFormat="1" x14ac:dyDescent="0.2">
      <c r="A15" s="22" t="s">
        <v>102</v>
      </c>
      <c r="B15" s="23" t="s">
        <v>103</v>
      </c>
      <c r="C15" s="18">
        <v>444</v>
      </c>
      <c r="D15" s="18">
        <v>521.17999999999995</v>
      </c>
      <c r="E15" s="19">
        <f t="shared" si="0"/>
        <v>117.38288288288288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</row>
    <row r="16" spans="1:1024" s="21" customFormat="1" x14ac:dyDescent="0.2">
      <c r="A16" s="24" t="s">
        <v>137</v>
      </c>
      <c r="B16" s="26" t="s">
        <v>104</v>
      </c>
      <c r="C16" s="18">
        <v>222</v>
      </c>
      <c r="D16" s="18">
        <v>222.04</v>
      </c>
      <c r="E16" s="19">
        <f t="shared" si="0"/>
        <v>100.01801801801801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</row>
    <row r="17" spans="1:1024" s="21" customFormat="1" x14ac:dyDescent="0.2">
      <c r="A17" s="24" t="s">
        <v>105</v>
      </c>
      <c r="B17" s="26" t="s">
        <v>106</v>
      </c>
      <c r="C17" s="18">
        <v>56</v>
      </c>
      <c r="D17" s="18">
        <v>58.74</v>
      </c>
      <c r="E17" s="19">
        <f t="shared" si="0"/>
        <v>104.89285714285714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</row>
    <row r="18" spans="1:1024" ht="25.5" x14ac:dyDescent="0.2">
      <c r="A18" s="7" t="s">
        <v>133</v>
      </c>
      <c r="B18" s="26" t="s">
        <v>107</v>
      </c>
      <c r="C18" s="18">
        <v>16245.05</v>
      </c>
      <c r="D18" s="18">
        <v>16696.78</v>
      </c>
      <c r="E18" s="19">
        <f t="shared" si="0"/>
        <v>102.7807239743799</v>
      </c>
      <c r="F18" s="20"/>
    </row>
    <row r="19" spans="1:1024" x14ac:dyDescent="0.2">
      <c r="A19" s="7" t="s">
        <v>108</v>
      </c>
      <c r="B19" s="26" t="s">
        <v>109</v>
      </c>
      <c r="C19" s="28">
        <v>7.7</v>
      </c>
      <c r="D19" s="18">
        <v>7.75</v>
      </c>
      <c r="E19" s="19">
        <f t="shared" si="0"/>
        <v>100.64935064935065</v>
      </c>
      <c r="F19" s="20"/>
    </row>
    <row r="20" spans="1:1024" s="21" customFormat="1" x14ac:dyDescent="0.2">
      <c r="A20" s="24" t="s">
        <v>110</v>
      </c>
      <c r="B20" s="26" t="s">
        <v>111</v>
      </c>
      <c r="C20" s="28">
        <v>377.4</v>
      </c>
      <c r="D20" s="28">
        <v>1338.07</v>
      </c>
      <c r="E20" s="19">
        <f t="shared" si="0"/>
        <v>354.54954954954957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</row>
    <row r="21" spans="1:1024" s="21" customFormat="1" x14ac:dyDescent="0.2">
      <c r="A21" s="24" t="s">
        <v>112</v>
      </c>
      <c r="B21" s="26" t="s">
        <v>113</v>
      </c>
      <c r="C21" s="28">
        <v>4637</v>
      </c>
      <c r="D21" s="28">
        <v>46.96</v>
      </c>
      <c r="E21" s="19">
        <f t="shared" si="0"/>
        <v>1.0127237437998706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</row>
    <row r="22" spans="1:1024" s="21" customFormat="1" x14ac:dyDescent="0.2">
      <c r="A22" s="24" t="s">
        <v>114</v>
      </c>
      <c r="B22" s="26" t="s">
        <v>115</v>
      </c>
      <c r="C22" s="28">
        <v>363.31</v>
      </c>
      <c r="D22" s="18">
        <v>306.09500000000003</v>
      </c>
      <c r="E22" s="19">
        <f t="shared" ref="E22:E32" si="1">D22/C22*100</f>
        <v>84.251740937491405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</row>
    <row r="23" spans="1:1024" s="21" customFormat="1" x14ac:dyDescent="0.2">
      <c r="A23" s="24" t="s">
        <v>134</v>
      </c>
      <c r="B23" s="26" t="s">
        <v>135</v>
      </c>
      <c r="C23" s="28">
        <v>0</v>
      </c>
      <c r="D23" s="18">
        <v>-11.61</v>
      </c>
      <c r="E23" s="59" t="s">
        <v>17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</row>
    <row r="24" spans="1:1024" s="21" customFormat="1" x14ac:dyDescent="0.2">
      <c r="A24" s="32" t="s">
        <v>116</v>
      </c>
      <c r="B24" s="33" t="s">
        <v>117</v>
      </c>
      <c r="C24" s="31">
        <f>C25</f>
        <v>554730.88000000012</v>
      </c>
      <c r="D24" s="31">
        <f>D25</f>
        <v>372254.05</v>
      </c>
      <c r="E24" s="34">
        <f t="shared" si="1"/>
        <v>67.105341242225407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</row>
    <row r="25" spans="1:1024" s="29" customFormat="1" ht="25.5" x14ac:dyDescent="0.2">
      <c r="A25" s="24" t="s">
        <v>118</v>
      </c>
      <c r="B25" s="26" t="s">
        <v>119</v>
      </c>
      <c r="C25" s="28">
        <f>C26+C27+C28+C29+C30+C31</f>
        <v>554730.88000000012</v>
      </c>
      <c r="D25" s="28">
        <f>D26+D27+D28+D29+D30+D31</f>
        <v>372254.05</v>
      </c>
      <c r="E25" s="58">
        <f t="shared" si="1"/>
        <v>67.105341242225407</v>
      </c>
      <c r="AMH25" s="30"/>
      <c r="AMI25" s="30"/>
      <c r="AMJ25" s="30"/>
    </row>
    <row r="26" spans="1:1024" s="29" customFormat="1" x14ac:dyDescent="0.2">
      <c r="A26" s="24" t="s">
        <v>120</v>
      </c>
      <c r="B26" s="26" t="s">
        <v>121</v>
      </c>
      <c r="C26" s="28">
        <f>249.19+176434</f>
        <v>176683.19</v>
      </c>
      <c r="D26" s="28">
        <f>249.19+161873</f>
        <v>162122.19</v>
      </c>
      <c r="E26" s="58">
        <f t="shared" si="1"/>
        <v>91.758695323533615</v>
      </c>
      <c r="AMH26" s="30"/>
      <c r="AMI26" s="30"/>
      <c r="AMJ26" s="30"/>
    </row>
    <row r="27" spans="1:1024" s="29" customFormat="1" x14ac:dyDescent="0.2">
      <c r="A27" s="24" t="s">
        <v>122</v>
      </c>
      <c r="B27" s="26" t="s">
        <v>123</v>
      </c>
      <c r="C27" s="28">
        <v>159938.57</v>
      </c>
      <c r="D27" s="28">
        <v>7409.27</v>
      </c>
      <c r="E27" s="58">
        <f t="shared" si="1"/>
        <v>4.6325723682536371</v>
      </c>
      <c r="AMH27" s="30"/>
      <c r="AMI27" s="30"/>
      <c r="AMJ27" s="30"/>
    </row>
    <row r="28" spans="1:1024" s="29" customFormat="1" x14ac:dyDescent="0.2">
      <c r="A28" s="24" t="s">
        <v>124</v>
      </c>
      <c r="B28" s="26" t="s">
        <v>125</v>
      </c>
      <c r="C28" s="28">
        <v>202747.8</v>
      </c>
      <c r="D28" s="28">
        <v>189196.53</v>
      </c>
      <c r="E28" s="58">
        <f t="shared" si="1"/>
        <v>93.316193813200442</v>
      </c>
      <c r="AMH28" s="30"/>
      <c r="AMI28" s="30"/>
      <c r="AMJ28" s="30"/>
    </row>
    <row r="29" spans="1:1024" s="29" customFormat="1" x14ac:dyDescent="0.2">
      <c r="A29" s="24" t="s">
        <v>126</v>
      </c>
      <c r="B29" s="26" t="s">
        <v>127</v>
      </c>
      <c r="C29" s="28">
        <v>9742.4</v>
      </c>
      <c r="D29" s="28">
        <v>7907.14</v>
      </c>
      <c r="E29" s="58">
        <f t="shared" si="1"/>
        <v>81.162136639842345</v>
      </c>
      <c r="AMH29" s="30"/>
      <c r="AMI29" s="30"/>
      <c r="AMJ29" s="30"/>
    </row>
    <row r="30" spans="1:1024" s="29" customFormat="1" ht="42.75" customHeight="1" x14ac:dyDescent="0.2">
      <c r="A30" s="24" t="s">
        <v>128</v>
      </c>
      <c r="B30" s="26" t="s">
        <v>129</v>
      </c>
      <c r="C30" s="28">
        <v>7298.49</v>
      </c>
      <c r="D30" s="28">
        <v>7298.49</v>
      </c>
      <c r="E30" s="58">
        <f t="shared" si="1"/>
        <v>100</v>
      </c>
      <c r="AMH30" s="30"/>
      <c r="AMI30" s="30"/>
      <c r="AMJ30" s="30"/>
    </row>
    <row r="31" spans="1:1024" s="29" customFormat="1" ht="47.25" customHeight="1" x14ac:dyDescent="0.2">
      <c r="A31" s="24" t="s">
        <v>130</v>
      </c>
      <c r="B31" s="26" t="s">
        <v>131</v>
      </c>
      <c r="C31" s="28">
        <v>-1679.57</v>
      </c>
      <c r="D31" s="28">
        <v>-1679.57</v>
      </c>
      <c r="E31" s="58">
        <f t="shared" si="1"/>
        <v>100</v>
      </c>
      <c r="AMH31" s="30"/>
      <c r="AMI31" s="30"/>
      <c r="AMJ31" s="30"/>
    </row>
    <row r="32" spans="1:1024" ht="26.25" customHeight="1" x14ac:dyDescent="0.2">
      <c r="A32" s="56" t="s">
        <v>132</v>
      </c>
      <c r="B32" s="56"/>
      <c r="C32" s="37">
        <f>C9+C24</f>
        <v>775394.23900000006</v>
      </c>
      <c r="D32" s="37">
        <f>D9+D24</f>
        <v>569224.84499999997</v>
      </c>
      <c r="E32" s="34">
        <f t="shared" si="1"/>
        <v>73.411023240785241</v>
      </c>
    </row>
    <row r="33" spans="1:1024" ht="4.5" customHeight="1" x14ac:dyDescent="0.2">
      <c r="A33" s="11"/>
      <c r="B33" s="12"/>
      <c r="C33" s="13"/>
      <c r="D33" s="13"/>
      <c r="E33" s="14"/>
    </row>
    <row r="34" spans="1:1024" s="15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2023-09-07T11:13:05Z</cp:lastPrinted>
  <dcterms:created xsi:type="dcterms:W3CDTF">2021-08-25T08:22:51Z</dcterms:created>
  <dcterms:modified xsi:type="dcterms:W3CDTF">2023-12-19T05:09:50Z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