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расходы" sheetId="1" state="visible" r:id="rId2"/>
    <sheet name="доходы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<sst xmlns="http://schemas.openxmlformats.org/spreadsheetml/2006/main" count="151" uniqueCount="140">
  <si>
    <t xml:space="preserve">Отчет об исполнении расходов бюджета городского округа ЗАТО Свободный </t>
  </si>
  <si>
    <t xml:space="preserve">На 01.10.2023 год</t>
  </si>
  <si>
    <t xml:space="preserve">тыс. руб.</t>
  </si>
  <si>
    <t xml:space="preserve"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</si>
  <si>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</si>
  <si>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 xml:space="preserve">утверждено по бюджету</t>
  </si>
  <si>
    <t xml:space="preserve">исполнено</t>
  </si>
  <si>
    <t xml:space="preserve">% исполнения к годовому плану</t>
  </si>
  <si>
    <t xml:space="preserve">Общегосударственные вопросы</t>
  </si>
  <si>
    <t xml:space="preserve">01 00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</si>
  <si>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</si>
  <si>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01 02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</si>
  <si>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</si>
  <si>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</si>
  <si>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</si>
  <si>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01 04</t>
  </si>
  <si>
    <t xml:space="preserve">Судебная система</t>
  </si>
  <si>
    <t xml:space="preserve">01 05</t>
  </si>
  <si>
    <t xml:space="preserve">Обеспечение деятельности финансовых, налоговых и таможенных органов и органов финансового (финансового-бюджетного) надзора</t>
  </si>
  <si>
    <t xml:space="preserve">01 06</t>
  </si>
  <si>
    <t xml:space="preserve">Резервные фонды</t>
  </si>
  <si>
    <t xml:space="preserve">01 11</t>
  </si>
  <si>
    <t xml:space="preserve">Другие общегосударственные вопросы</t>
  </si>
  <si>
    <t xml:space="preserve">01 13</t>
  </si>
  <si>
    <t xml:space="preserve">Национальная оборона</t>
  </si>
  <si>
    <t xml:space="preserve">02 00</t>
  </si>
  <si>
    <t xml:space="preserve">Мобилизационная  и вневойсковая подготовка</t>
  </si>
  <si>
    <t xml:space="preserve">02 03 </t>
  </si>
  <si>
    <t xml:space="preserve">Национальная безопасность и правоохранительная деятельность</t>
  </si>
  <si>
    <t xml:space="preserve">03 00</t>
  </si>
  <si>
    <t xml:space="preserve">Обеспечение пожарной безопасности</t>
  </si>
  <si>
    <t xml:space="preserve">03 10</t>
  </si>
  <si>
    <t xml:space="preserve">Другие вопросы в области национальной безопасности и правоохранительной деятельности </t>
  </si>
  <si>
    <t xml:space="preserve">03 14</t>
  </si>
  <si>
    <t xml:space="preserve">Национальная  экономика</t>
  </si>
  <si>
    <t xml:space="preserve">04 00</t>
  </si>
  <si>
    <t xml:space="preserve">Сельское хозяйство и рыболовство</t>
  </si>
  <si>
    <t xml:space="preserve">04 05</t>
  </si>
  <si>
    <t xml:space="preserve">Водное хозяйство</t>
  </si>
  <si>
    <t xml:space="preserve">04 06</t>
  </si>
  <si>
    <t xml:space="preserve">Дорожное хозяйство (дорожные фонды)</t>
  </si>
  <si>
    <t xml:space="preserve">04 09</t>
  </si>
  <si>
    <t xml:space="preserve">Другие вопросы в области национальной экономики</t>
  </si>
  <si>
    <t xml:space="preserve">04 12</t>
  </si>
  <si>
    <t xml:space="preserve">Жилищно-коммунальное хозяйство</t>
  </si>
  <si>
    <t xml:space="preserve">05 00</t>
  </si>
  <si>
    <t xml:space="preserve">Жилищное хозяйство</t>
  </si>
  <si>
    <t xml:space="preserve">05 01 </t>
  </si>
  <si>
    <t xml:space="preserve">Коммунальное хозяйство</t>
  </si>
  <si>
    <t xml:space="preserve">05 02</t>
  </si>
  <si>
    <t xml:space="preserve">Благоустройство</t>
  </si>
  <si>
    <t xml:space="preserve">05 03</t>
  </si>
  <si>
    <t xml:space="preserve">05 05</t>
  </si>
  <si>
    <t xml:space="preserve">Образование</t>
  </si>
  <si>
    <t xml:space="preserve">07 00</t>
  </si>
  <si>
    <t xml:space="preserve">Дошкольное образование</t>
  </si>
  <si>
    <t xml:space="preserve">07 01</t>
  </si>
  <si>
    <t xml:space="preserve">Общее образование</t>
  </si>
  <si>
    <t xml:space="preserve">07 02</t>
  </si>
  <si>
    <t xml:space="preserve">Дополнительное образование детей</t>
  </si>
  <si>
    <t xml:space="preserve">07 03</t>
  </si>
  <si>
    <t xml:space="preserve">Молодежная политика и оздоровление детей</t>
  </si>
  <si>
    <t xml:space="preserve">07 07</t>
  </si>
  <si>
    <t xml:space="preserve">Другие вопросы в области образования</t>
  </si>
  <si>
    <t xml:space="preserve">07 09</t>
  </si>
  <si>
    <t xml:space="preserve">Культура, кинематография</t>
  </si>
  <si>
    <t xml:space="preserve">08 00</t>
  </si>
  <si>
    <t xml:space="preserve">Культура</t>
  </si>
  <si>
    <t xml:space="preserve">08 01</t>
  </si>
  <si>
    <t xml:space="preserve">Здравоохранение</t>
  </si>
  <si>
    <t xml:space="preserve">09 00</t>
  </si>
  <si>
    <t xml:space="preserve">Санитарно-эпидемиологическое благополучие</t>
  </si>
  <si>
    <t xml:space="preserve">09 07</t>
  </si>
  <si>
    <t xml:space="preserve">Социальная политика</t>
  </si>
  <si>
    <t xml:space="preserve">10 00</t>
  </si>
  <si>
    <t xml:space="preserve">Пенсионное обеспечение</t>
  </si>
  <si>
    <t xml:space="preserve">10 01</t>
  </si>
  <si>
    <t xml:space="preserve">Социальное обеспечение населения</t>
  </si>
  <si>
    <t xml:space="preserve">10 03</t>
  </si>
  <si>
    <t xml:space="preserve">Другие вопросы в области социальной политики</t>
  </si>
  <si>
    <t xml:space="preserve">10 06</t>
  </si>
  <si>
    <t xml:space="preserve">Физическая культура и спорт</t>
  </si>
  <si>
    <t xml:space="preserve">11 00</t>
  </si>
  <si>
    <t xml:space="preserve">Физическая культура</t>
  </si>
  <si>
    <t xml:space="preserve">Массовый спорт</t>
  </si>
  <si>
    <t xml:space="preserve">11 02</t>
  </si>
  <si>
    <t xml:space="preserve">Средства массовой информации</t>
  </si>
  <si>
    <t xml:space="preserve">12 00</t>
  </si>
  <si>
    <t xml:space="preserve">Другие вопросы в области средств массовой информации</t>
  </si>
  <si>
    <t xml:space="preserve">12 04</t>
  </si>
  <si>
    <t xml:space="preserve">ВСЕГО РАСХОДОВ:</t>
  </si>
  <si>
    <t xml:space="preserve">Отчет об исполнении доходов бюджета городского округа ЗАТО Свободный </t>
  </si>
  <si>
    <t xml:space="preserve">Налоговые и неналоговые доходы</t>
  </si>
  <si>
    <t xml:space="preserve">1 00 00000</t>
  </si>
  <si>
    <t xml:space="preserve">Налог на доходы физических лиц</t>
  </si>
  <si>
    <t xml:space="preserve">1 01 02000</t>
  </si>
  <si>
    <t xml:space="preserve">Акцизы по подакцизным товарам (продукции), производимыми на территории РФ</t>
  </si>
  <si>
    <t xml:space="preserve">1 03 02000</t>
  </si>
  <si>
    <t xml:space="preserve">Налог, взимаемый в связи с применением упрощенной системы налогообложения</t>
  </si>
  <si>
    <t xml:space="preserve">1 05 01000</t>
  </si>
  <si>
    <t xml:space="preserve">Единый налог на вмененный доход для отдельных видов деятельности</t>
  </si>
  <si>
    <t xml:space="preserve">1 05 02000</t>
  </si>
  <si>
    <t xml:space="preserve">-</t>
  </si>
  <si>
    <t xml:space="preserve">Налог, взимаемый в связи с применением патентной системы налогообложения</t>
  </si>
  <si>
    <t xml:space="preserve">1 05 04000</t>
  </si>
  <si>
    <t xml:space="preserve">Налог на имущество физических лиц</t>
  </si>
  <si>
    <t xml:space="preserve">1 06 01000</t>
  </si>
  <si>
    <t xml:space="preserve">Земельный налог\</t>
  </si>
  <si>
    <t xml:space="preserve">1 06 06000</t>
  </si>
  <si>
    <t xml:space="preserve">Государственная пошлина</t>
  </si>
  <si>
    <t xml:space="preserve">1 08 00000</t>
  </si>
  <si>
    <t xml:space="preserve">Доходы от использования имущества, находящегося в государственной и муниципальной собственности</t>
  </si>
  <si>
    <t xml:space="preserve">1 11 00000</t>
  </si>
  <si>
    <t xml:space="preserve">Платежи при пользовании природными ресурсами</t>
  </si>
  <si>
    <t xml:space="preserve">1 12 00000</t>
  </si>
  <si>
    <t xml:space="preserve">Доходы от оказания платных услуг и компенсации затрат  государства</t>
  </si>
  <si>
    <t xml:space="preserve">1 13 00000</t>
  </si>
  <si>
    <t xml:space="preserve">Доходы от продажи материальных и нематериальных активов</t>
  </si>
  <si>
    <t xml:space="preserve">1 14 00000</t>
  </si>
  <si>
    <t xml:space="preserve">Штрафы, санкции, возмещение ущерба</t>
  </si>
  <si>
    <t xml:space="preserve">1 16 00000</t>
  </si>
  <si>
    <t xml:space="preserve">Невыясненые поступления</t>
  </si>
  <si>
    <t xml:space="preserve">1 17 00000</t>
  </si>
  <si>
    <t xml:space="preserve">Безвозмездные поступления</t>
  </si>
  <si>
    <t xml:space="preserve">2 00 00000</t>
  </si>
  <si>
    <t xml:space="preserve">Безвозмездные поступления от других бюджетов бюджетной системы РФ</t>
  </si>
  <si>
    <t xml:space="preserve">2 02 00000</t>
  </si>
  <si>
    <t xml:space="preserve">Дотации бюджетам бюджетной системы РФ</t>
  </si>
  <si>
    <t xml:space="preserve">2 02 10000</t>
  </si>
  <si>
    <t xml:space="preserve">Субсидии бюджета бюджетной системы РФ</t>
  </si>
  <si>
    <t xml:space="preserve">2 02 20000</t>
  </si>
  <si>
    <t xml:space="preserve">Субвенции бюджетам бюджетной системы РФ</t>
  </si>
  <si>
    <t xml:space="preserve">2 02 30000</t>
  </si>
  <si>
    <t xml:space="preserve">Иные межбюджетные трансферты</t>
  </si>
  <si>
    <t xml:space="preserve">2 02 40000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</si>
  <si>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</si>
  <si>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2 18 00000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</si>
  <si>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</si>
  <si>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</t>
  </si>
  <si>
    <t xml:space="preserve">ВСЕГО ДОХОДОВ: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</si>
</sst>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distributed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53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J38" activeCellId="0" sqref="J38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61.14"/>
    <col collapsed="false" customWidth="true" hidden="false" outlineLevel="0" max="2" min="2" style="1" width="13.01"/>
    <col collapsed="false" customWidth="true" hidden="false" outlineLevel="0" max="3" min="3" style="1" width="15"/>
    <col collapsed="false" customWidth="true" hidden="false" outlineLevel="0" max="4" min="4" style="1" width="14.7"/>
    <col collapsed="false" customWidth="true" hidden="false" outlineLevel="0" max="5" min="5" style="1" width="11.29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4"/>
    <col collapsed="false" customWidth="true" hidden="false" outlineLevel="0" max="1024" min="1022" style="0" width="11.57"/>
  </cols>
  <sheetData>
    <row r="1" customFormat="false" ht="43.5" hidden="false" customHeight="true" outlineLevel="0" collapsed="false">
      <c r="A1" s="2"/>
      <c r="B1" s="2"/>
      <c r="C1" s="2"/>
      <c r="D1" s="2"/>
      <c r="E1" s="2"/>
    </row>
    <row r="2" customFormat="false" ht="15.75" hidden="false" customHeight="true" outlineLevel="0" collapsed="false">
      <c r="A2" s="3" t="s">
        <v>0</v>
      </c>
      <c r="B2" s="3"/>
      <c r="C2" s="3"/>
      <c r="D2" s="3"/>
      <c r="E2" s="3"/>
    </row>
    <row r="3" customFormat="false" ht="15.75" hidden="false" customHeight="true" outlineLevel="0" collapsed="false">
      <c r="A3" s="3"/>
      <c r="B3" s="3"/>
      <c r="C3" s="3"/>
      <c r="D3" s="3"/>
      <c r="E3" s="4"/>
    </row>
    <row r="4" customFormat="false" ht="15.75" hidden="false" customHeight="true" outlineLevel="0" collapsed="false">
      <c r="A4" s="3" t="s">
        <v>1</v>
      </c>
      <c r="B4" s="3"/>
      <c r="C4" s="3"/>
      <c r="D4" s="3"/>
      <c r="E4" s="4"/>
    </row>
    <row r="5" customFormat="false" ht="3.75" hidden="false" customHeight="true" outlineLevel="0" collapsed="false"/>
    <row r="6" customFormat="false" ht="12.75" hidden="false" customHeight="false" outlineLevel="0" collapsed="false">
      <c r="A6" s="5"/>
      <c r="B6" s="5"/>
      <c r="E6" s="1" t="s">
        <v>2</v>
      </c>
    </row>
    <row r="7" customFormat="false" ht="116.25" hidden="false" customHeight="true" outlineLevel="0" collapsed="false">
      <c r="A7" s="6" t="s">
        <v>3</v>
      </c>
      <c r="B7" s="7" t="s">
        <v>4</v>
      </c>
      <c r="C7" s="7" t="s">
        <v>5</v>
      </c>
      <c r="D7" s="8" t="s">
        <v>6</v>
      </c>
      <c r="E7" s="9" t="s">
        <v>7</v>
      </c>
    </row>
    <row r="8" s="5" customFormat="true" ht="12.75" hidden="false" customHeight="false" outlineLevel="0" collapsed="false">
      <c r="A8" s="6" t="n">
        <v>2</v>
      </c>
      <c r="B8" s="6" t="n">
        <v>3</v>
      </c>
      <c r="C8" s="6" t="n">
        <v>6</v>
      </c>
      <c r="D8" s="6" t="n">
        <v>7</v>
      </c>
      <c r="E8" s="6" t="n">
        <v>8</v>
      </c>
    </row>
    <row r="9" customFormat="false" ht="17.25" hidden="false" customHeight="true" outlineLevel="0" collapsed="false">
      <c r="A9" s="10" t="s">
        <v>8</v>
      </c>
      <c r="B9" s="11" t="s">
        <v>9</v>
      </c>
      <c r="C9" s="12" t="n">
        <f aca="false">C10+C11+C12+C13+C14+C15+C16</f>
        <v>83190</v>
      </c>
      <c r="D9" s="12" t="n">
        <f aca="false">D10+D11+D12+D13+D14+D15+D16</f>
        <v>50793.5</v>
      </c>
      <c r="E9" s="13" t="n">
        <f aca="false">D9/C9*100</f>
        <v>61.057218415675</v>
      </c>
    </row>
    <row r="10" customFormat="false" ht="25.5" hidden="false" customHeight="false" outlineLevel="0" collapsed="false">
      <c r="A10" s="14" t="s">
        <v>10</v>
      </c>
      <c r="B10" s="15" t="s">
        <v>11</v>
      </c>
      <c r="C10" s="16" t="n">
        <v>3305</v>
      </c>
      <c r="D10" s="16" t="n">
        <v>2502.32</v>
      </c>
      <c r="E10" s="17" t="n">
        <f aca="false">D10/C10*100</f>
        <v>75.7131618759455</v>
      </c>
    </row>
    <row r="11" customFormat="false" ht="38.25" hidden="false" customHeight="false" outlineLevel="0" collapsed="false">
      <c r="A11" s="18" t="s">
        <v>12</v>
      </c>
      <c r="B11" s="19" t="s">
        <v>13</v>
      </c>
      <c r="C11" s="16" t="n">
        <v>2047.3</v>
      </c>
      <c r="D11" s="16" t="n">
        <v>1251.95</v>
      </c>
      <c r="E11" s="17" t="n">
        <f aca="false">D11/C11*100</f>
        <v>61.1512724075612</v>
      </c>
    </row>
    <row r="12" customFormat="false" ht="38.25" hidden="false" customHeight="false" outlineLevel="0" collapsed="false">
      <c r="A12" s="20" t="s">
        <v>14</v>
      </c>
      <c r="B12" s="21" t="s">
        <v>15</v>
      </c>
      <c r="C12" s="16" t="n">
        <v>29623</v>
      </c>
      <c r="D12" s="16" t="n">
        <v>17397.14</v>
      </c>
      <c r="E12" s="17" t="n">
        <f aca="false">D12/C12*100</f>
        <v>58.7284879991898</v>
      </c>
    </row>
    <row r="13" customFormat="false" ht="12.75" hidden="false" customHeight="false" outlineLevel="0" collapsed="false">
      <c r="A13" s="20" t="s">
        <v>16</v>
      </c>
      <c r="B13" s="21" t="s">
        <v>17</v>
      </c>
      <c r="C13" s="16" t="n">
        <v>1.3</v>
      </c>
      <c r="D13" s="16" t="n">
        <v>0</v>
      </c>
      <c r="E13" s="17" t="n">
        <f aca="false">D13/C13*100</f>
        <v>0</v>
      </c>
    </row>
    <row r="14" customFormat="false" ht="25.5" hidden="false" customHeight="false" outlineLevel="0" collapsed="false">
      <c r="A14" s="18" t="s">
        <v>18</v>
      </c>
      <c r="B14" s="19" t="s">
        <v>19</v>
      </c>
      <c r="C14" s="16" t="n">
        <v>13309.5</v>
      </c>
      <c r="D14" s="16" t="n">
        <v>8446.53</v>
      </c>
      <c r="E14" s="17" t="n">
        <f aca="false">D14/C14*100</f>
        <v>63.4624140651414</v>
      </c>
    </row>
    <row r="15" customFormat="false" ht="12.75" hidden="false" customHeight="false" outlineLevel="0" collapsed="false">
      <c r="A15" s="20" t="s">
        <v>20</v>
      </c>
      <c r="B15" s="22" t="s">
        <v>21</v>
      </c>
      <c r="C15" s="16" t="n">
        <v>2797.5</v>
      </c>
      <c r="D15" s="16" t="n">
        <v>0</v>
      </c>
      <c r="E15" s="17" t="n">
        <f aca="false">D15/C15*100</f>
        <v>0</v>
      </c>
    </row>
    <row r="16" customFormat="false" ht="12.75" hidden="false" customHeight="false" outlineLevel="0" collapsed="false">
      <c r="A16" s="20" t="s">
        <v>22</v>
      </c>
      <c r="B16" s="22" t="s">
        <v>23</v>
      </c>
      <c r="C16" s="16" t="n">
        <v>32106.4</v>
      </c>
      <c r="D16" s="16" t="n">
        <v>21195.56</v>
      </c>
      <c r="E16" s="17" t="n">
        <f aca="false">D16/C16*100</f>
        <v>66.0166197393666</v>
      </c>
    </row>
    <row r="17" customFormat="false" ht="20.25" hidden="false" customHeight="true" outlineLevel="0" collapsed="false">
      <c r="A17" s="23" t="s">
        <v>24</v>
      </c>
      <c r="B17" s="24" t="s">
        <v>25</v>
      </c>
      <c r="C17" s="12" t="n">
        <f aca="false">C18</f>
        <v>336.4</v>
      </c>
      <c r="D17" s="12" t="n">
        <f aca="false">D18</f>
        <v>200.66</v>
      </c>
      <c r="E17" s="13" t="n">
        <f aca="false">D17/C17*100</f>
        <v>59.6492271105827</v>
      </c>
    </row>
    <row r="18" customFormat="false" ht="12.75" hidden="false" customHeight="false" outlineLevel="0" collapsed="false">
      <c r="A18" s="20" t="s">
        <v>26</v>
      </c>
      <c r="B18" s="22" t="s">
        <v>27</v>
      </c>
      <c r="C18" s="25" t="n">
        <v>336.4</v>
      </c>
      <c r="D18" s="16" t="n">
        <v>200.66</v>
      </c>
      <c r="E18" s="17" t="n">
        <f aca="false">D18/C18*100</f>
        <v>59.6492271105827</v>
      </c>
    </row>
    <row r="19" customFormat="false" ht="29.25" hidden="false" customHeight="true" outlineLevel="0" collapsed="false">
      <c r="A19" s="23" t="s">
        <v>28</v>
      </c>
      <c r="B19" s="24" t="s">
        <v>29</v>
      </c>
      <c r="C19" s="26" t="n">
        <f aca="false">C20+C21</f>
        <v>9611.3</v>
      </c>
      <c r="D19" s="26" t="n">
        <f aca="false">D20+D21</f>
        <v>5355.35</v>
      </c>
      <c r="E19" s="13" t="n">
        <f aca="false">D19/C19*100</f>
        <v>55.7193095627022</v>
      </c>
    </row>
    <row r="20" customFormat="false" ht="12.8" hidden="false" customHeight="false" outlineLevel="0" collapsed="false">
      <c r="A20" s="20" t="s">
        <v>30</v>
      </c>
      <c r="B20" s="22" t="s">
        <v>31</v>
      </c>
      <c r="C20" s="25" t="n">
        <v>9521</v>
      </c>
      <c r="D20" s="16" t="n">
        <v>5355.35</v>
      </c>
      <c r="E20" s="17" t="n">
        <f aca="false">D20/C20*100</f>
        <v>56.247768091587</v>
      </c>
    </row>
    <row r="21" customFormat="false" ht="25.5" hidden="false" customHeight="false" outlineLevel="0" collapsed="false">
      <c r="A21" s="20" t="s">
        <v>32</v>
      </c>
      <c r="B21" s="22" t="s">
        <v>33</v>
      </c>
      <c r="C21" s="25" t="n">
        <v>90.3</v>
      </c>
      <c r="D21" s="16" t="n">
        <v>0</v>
      </c>
      <c r="E21" s="17" t="n">
        <f aca="false">D21/C21*100</f>
        <v>0</v>
      </c>
    </row>
    <row r="22" customFormat="false" ht="18.75" hidden="false" customHeight="true" outlineLevel="0" collapsed="false">
      <c r="A22" s="23" t="s">
        <v>34</v>
      </c>
      <c r="B22" s="24" t="s">
        <v>35</v>
      </c>
      <c r="C22" s="26" t="n">
        <f aca="false">C23+C24+C25+C26</f>
        <v>43165.1</v>
      </c>
      <c r="D22" s="26" t="n">
        <f aca="false">+D23+D24+D25+D26</f>
        <v>6433.58085</v>
      </c>
      <c r="E22" s="13" t="n">
        <f aca="false">D22/C22*100</f>
        <v>14.9045892399184</v>
      </c>
    </row>
    <row r="23" customFormat="false" ht="12.8" hidden="false" customHeight="false" outlineLevel="0" collapsed="false">
      <c r="A23" s="20" t="s">
        <v>36</v>
      </c>
      <c r="B23" s="22" t="s">
        <v>37</v>
      </c>
      <c r="C23" s="25" t="n">
        <v>191.1</v>
      </c>
      <c r="D23" s="25" t="n">
        <v>105.2525</v>
      </c>
      <c r="E23" s="17" t="n">
        <f aca="false">D23/C23*100</f>
        <v>55.0771847200419</v>
      </c>
    </row>
    <row r="24" customFormat="false" ht="12.75" hidden="false" customHeight="false" outlineLevel="0" collapsed="false">
      <c r="A24" s="20" t="s">
        <v>38</v>
      </c>
      <c r="B24" s="22" t="s">
        <v>39</v>
      </c>
      <c r="C24" s="25" t="n">
        <v>88</v>
      </c>
      <c r="D24" s="25" t="n">
        <v>29.58</v>
      </c>
      <c r="E24" s="17" t="n">
        <f aca="false">D24/C24*100</f>
        <v>33.6136363636364</v>
      </c>
    </row>
    <row r="25" customFormat="false" ht="12.8" hidden="false" customHeight="false" outlineLevel="0" collapsed="false">
      <c r="A25" s="20" t="s">
        <v>40</v>
      </c>
      <c r="B25" s="22" t="s">
        <v>41</v>
      </c>
      <c r="C25" s="25" t="n">
        <v>40190.1</v>
      </c>
      <c r="D25" s="16" t="n">
        <v>6182.9</v>
      </c>
      <c r="E25" s="17" t="n">
        <f aca="false">D25/C25*100</f>
        <v>15.384136889433</v>
      </c>
    </row>
    <row r="26" customFormat="false" ht="12.8" hidden="false" customHeight="false" outlineLevel="0" collapsed="false">
      <c r="A26" s="20" t="s">
        <v>42</v>
      </c>
      <c r="B26" s="22" t="s">
        <v>43</v>
      </c>
      <c r="C26" s="25" t="n">
        <v>2695.9</v>
      </c>
      <c r="D26" s="16" t="n">
        <v>115.84835</v>
      </c>
      <c r="E26" s="17" t="n">
        <f aca="false">D26/C26*100</f>
        <v>4.29720501502281</v>
      </c>
    </row>
    <row r="27" customFormat="false" ht="18" hidden="false" customHeight="true" outlineLevel="0" collapsed="false">
      <c r="A27" s="23" t="s">
        <v>44</v>
      </c>
      <c r="B27" s="24" t="s">
        <v>45</v>
      </c>
      <c r="C27" s="26" t="n">
        <f aca="false">C28+C29+C30+C31</f>
        <v>317836.6</v>
      </c>
      <c r="D27" s="26" t="n">
        <f aca="false">D28+D29+D30+D31</f>
        <v>20038.78</v>
      </c>
      <c r="E27" s="26" t="n">
        <f aca="false">E28+E29+E30</f>
        <v>71.4969448199943</v>
      </c>
    </row>
    <row r="28" customFormat="false" ht="12.8" hidden="false" customHeight="false" outlineLevel="0" collapsed="false">
      <c r="A28" s="20" t="s">
        <v>46</v>
      </c>
      <c r="B28" s="22" t="s">
        <v>47</v>
      </c>
      <c r="C28" s="25" t="n">
        <v>18205.2</v>
      </c>
      <c r="D28" s="16" t="n">
        <v>10673.81</v>
      </c>
      <c r="E28" s="17" t="n">
        <f aca="false">D28/C28*100</f>
        <v>58.6305561048492</v>
      </c>
    </row>
    <row r="29" customFormat="false" ht="12.8" hidden="false" customHeight="false" outlineLevel="0" collapsed="false">
      <c r="A29" s="20" t="s">
        <v>48</v>
      </c>
      <c r="B29" s="22" t="s">
        <v>49</v>
      </c>
      <c r="C29" s="25" t="n">
        <v>240626.6</v>
      </c>
      <c r="D29" s="16" t="n">
        <v>2349.25</v>
      </c>
      <c r="E29" s="17" t="n">
        <f aca="false">D29/C29*100</f>
        <v>0.976305196516096</v>
      </c>
    </row>
    <row r="30" customFormat="false" ht="12.8" hidden="false" customHeight="false" outlineLevel="0" collapsed="false">
      <c r="A30" s="18" t="s">
        <v>50</v>
      </c>
      <c r="B30" s="22" t="s">
        <v>51</v>
      </c>
      <c r="C30" s="25" t="n">
        <v>59004.8</v>
      </c>
      <c r="D30" s="16" t="n">
        <v>7015.72</v>
      </c>
      <c r="E30" s="17" t="n">
        <f aca="false">D30/C30*100</f>
        <v>11.890083518629</v>
      </c>
    </row>
    <row r="31" customFormat="false" ht="12.8" hidden="false" customHeight="false" outlineLevel="0" collapsed="false">
      <c r="A31" s="18"/>
      <c r="B31" s="22" t="s">
        <v>52</v>
      </c>
      <c r="C31" s="25" t="n">
        <v>0</v>
      </c>
      <c r="D31" s="16" t="n">
        <v>0</v>
      </c>
      <c r="E31" s="17" t="n">
        <v>0</v>
      </c>
    </row>
    <row r="32" customFormat="false" ht="18.75" hidden="false" customHeight="true" outlineLevel="0" collapsed="false">
      <c r="A32" s="27" t="s">
        <v>53</v>
      </c>
      <c r="B32" s="28" t="s">
        <v>54</v>
      </c>
      <c r="C32" s="12" t="n">
        <f aca="false">C33+C34+C35+C36+C37</f>
        <v>329668.1</v>
      </c>
      <c r="D32" s="12" t="n">
        <f aca="false">D33+D34+D35+D36+D37</f>
        <v>255897.81409</v>
      </c>
      <c r="E32" s="13" t="n">
        <f aca="false">D32/C32*100</f>
        <v>77.6228619299229</v>
      </c>
    </row>
    <row r="33" customFormat="false" ht="12.75" hidden="false" customHeight="false" outlineLevel="0" collapsed="false">
      <c r="A33" s="20" t="s">
        <v>55</v>
      </c>
      <c r="B33" s="19" t="s">
        <v>56</v>
      </c>
      <c r="C33" s="16" t="n">
        <v>128631.2</v>
      </c>
      <c r="D33" s="16" t="n">
        <v>106934.02</v>
      </c>
      <c r="E33" s="17" t="n">
        <f aca="false">D33/C33*100</f>
        <v>83.1322571817724</v>
      </c>
    </row>
    <row r="34" customFormat="false" ht="12.75" hidden="false" customHeight="false" outlineLevel="0" collapsed="false">
      <c r="A34" s="20" t="s">
        <v>57</v>
      </c>
      <c r="B34" s="19" t="s">
        <v>58</v>
      </c>
      <c r="C34" s="16" t="n">
        <v>138068.8</v>
      </c>
      <c r="D34" s="16" t="n">
        <v>99527.64</v>
      </c>
      <c r="E34" s="17" t="n">
        <f aca="false">D34/C34*100</f>
        <v>72.0855399626853</v>
      </c>
      <c r="H34" s="29"/>
    </row>
    <row r="35" customFormat="false" ht="12.75" hidden="false" customHeight="false" outlineLevel="0" collapsed="false">
      <c r="A35" s="20" t="s">
        <v>59</v>
      </c>
      <c r="B35" s="19" t="s">
        <v>60</v>
      </c>
      <c r="C35" s="16" t="n">
        <v>50423.8</v>
      </c>
      <c r="D35" s="16" t="n">
        <v>37400.51</v>
      </c>
      <c r="E35" s="17" t="n">
        <f aca="false">D35/C35*100</f>
        <v>74.1723352861149</v>
      </c>
      <c r="H35" s="29"/>
    </row>
    <row r="36" customFormat="false" ht="12.75" hidden="false" customHeight="false" outlineLevel="0" collapsed="false">
      <c r="A36" s="20" t="s">
        <v>61</v>
      </c>
      <c r="B36" s="19" t="s">
        <v>62</v>
      </c>
      <c r="C36" s="16" t="n">
        <v>1924.9</v>
      </c>
      <c r="D36" s="16" t="n">
        <v>1873.71409</v>
      </c>
      <c r="E36" s="17" t="n">
        <f aca="false">D36/C36*100</f>
        <v>97.3408535508338</v>
      </c>
    </row>
    <row r="37" customFormat="false" ht="12.75" hidden="false" customHeight="false" outlineLevel="0" collapsed="false">
      <c r="A37" s="20" t="s">
        <v>63</v>
      </c>
      <c r="B37" s="19" t="s">
        <v>64</v>
      </c>
      <c r="C37" s="16" t="n">
        <v>10619.4</v>
      </c>
      <c r="D37" s="16" t="n">
        <v>10161.93</v>
      </c>
      <c r="E37" s="17" t="n">
        <f aca="false">D37/C37*100</f>
        <v>95.6921294988418</v>
      </c>
    </row>
    <row r="38" customFormat="false" ht="18.75" hidden="false" customHeight="true" outlineLevel="0" collapsed="false">
      <c r="A38" s="23" t="s">
        <v>65</v>
      </c>
      <c r="B38" s="28" t="s">
        <v>66</v>
      </c>
      <c r="C38" s="12" t="n">
        <f aca="false">C39</f>
        <v>34936</v>
      </c>
      <c r="D38" s="12" t="n">
        <f aca="false">D39</f>
        <v>27446.3</v>
      </c>
      <c r="E38" s="13" t="n">
        <f aca="false">D38/C38*100</f>
        <v>78.5616555988093</v>
      </c>
    </row>
    <row r="39" customFormat="false" ht="12.75" hidden="false" customHeight="false" outlineLevel="0" collapsed="false">
      <c r="A39" s="20" t="s">
        <v>67</v>
      </c>
      <c r="B39" s="19" t="s">
        <v>68</v>
      </c>
      <c r="C39" s="16" t="n">
        <v>34936</v>
      </c>
      <c r="D39" s="16" t="n">
        <v>27446.3</v>
      </c>
      <c r="E39" s="17" t="n">
        <f aca="false">D39/C39*100</f>
        <v>78.5616555988093</v>
      </c>
    </row>
    <row r="40" customFormat="false" ht="18.75" hidden="false" customHeight="true" outlineLevel="0" collapsed="false">
      <c r="A40" s="27" t="s">
        <v>69</v>
      </c>
      <c r="B40" s="28" t="s">
        <v>70</v>
      </c>
      <c r="C40" s="12" t="n">
        <f aca="false">C41</f>
        <v>356.39</v>
      </c>
      <c r="D40" s="12" t="n">
        <f aca="false">D41</f>
        <v>345.37609</v>
      </c>
      <c r="E40" s="13" t="n">
        <f aca="false">D40/C40*100</f>
        <v>96.9095906170207</v>
      </c>
    </row>
    <row r="41" customFormat="false" ht="12.75" hidden="false" customHeight="false" outlineLevel="0" collapsed="false">
      <c r="A41" s="20" t="s">
        <v>71</v>
      </c>
      <c r="B41" s="30" t="s">
        <v>72</v>
      </c>
      <c r="C41" s="31" t="n">
        <v>356.39</v>
      </c>
      <c r="D41" s="16" t="n">
        <v>345.37609</v>
      </c>
      <c r="E41" s="17" t="n">
        <f aca="false">D41/C41*100</f>
        <v>96.9095906170207</v>
      </c>
    </row>
    <row r="42" customFormat="false" ht="18" hidden="false" customHeight="true" outlineLevel="0" collapsed="false">
      <c r="A42" s="23" t="s">
        <v>73</v>
      </c>
      <c r="B42" s="28" t="s">
        <v>74</v>
      </c>
      <c r="C42" s="12" t="n">
        <f aca="false">C43+C44+C45</f>
        <v>25640.3</v>
      </c>
      <c r="D42" s="12" t="n">
        <f aca="false">D43+D44+D45</f>
        <v>21282.64</v>
      </c>
      <c r="E42" s="12" t="n">
        <f aca="false">E43+E44+E45</f>
        <v>212.295379186961</v>
      </c>
    </row>
    <row r="43" customFormat="false" ht="12.75" hidden="false" customHeight="false" outlineLevel="0" collapsed="false">
      <c r="A43" s="20" t="s">
        <v>75</v>
      </c>
      <c r="B43" s="19" t="s">
        <v>76</v>
      </c>
      <c r="C43" s="16" t="n">
        <v>2134.2</v>
      </c>
      <c r="D43" s="16" t="n">
        <v>1518.96</v>
      </c>
      <c r="E43" s="17" t="n">
        <f aca="false">D43/C43*100</f>
        <v>71.1723362384032</v>
      </c>
    </row>
    <row r="44" customFormat="false" ht="12.75" hidden="false" customHeight="false" outlineLevel="0" collapsed="false">
      <c r="A44" s="20" t="s">
        <v>77</v>
      </c>
      <c r="B44" s="19" t="s">
        <v>78</v>
      </c>
      <c r="C44" s="16" t="n">
        <v>22181.6</v>
      </c>
      <c r="D44" s="16" t="n">
        <v>19030.87</v>
      </c>
      <c r="E44" s="17" t="n">
        <f aca="false">D44/C44*100</f>
        <v>85.7957496303242</v>
      </c>
    </row>
    <row r="45" customFormat="false" ht="12" hidden="false" customHeight="true" outlineLevel="0" collapsed="false">
      <c r="A45" s="20" t="s">
        <v>79</v>
      </c>
      <c r="B45" s="19" t="s">
        <v>80</v>
      </c>
      <c r="C45" s="16" t="n">
        <v>1324.5</v>
      </c>
      <c r="D45" s="16" t="n">
        <v>732.81</v>
      </c>
      <c r="E45" s="17" t="n">
        <f aca="false">D45/C45*100</f>
        <v>55.3272933182333</v>
      </c>
    </row>
    <row r="46" customFormat="false" ht="19.5" hidden="false" customHeight="true" outlineLevel="0" collapsed="false">
      <c r="A46" s="23" t="s">
        <v>81</v>
      </c>
      <c r="B46" s="28" t="s">
        <v>82</v>
      </c>
      <c r="C46" s="12" t="n">
        <f aca="false">C47+C48</f>
        <v>24206.8</v>
      </c>
      <c r="D46" s="12" t="n">
        <f aca="false">D47+D48</f>
        <v>18447.75</v>
      </c>
      <c r="E46" s="13" t="n">
        <f aca="false">D46/C46*100</f>
        <v>76.208957813507</v>
      </c>
    </row>
    <row r="47" customFormat="false" ht="18.75" hidden="false" customHeight="true" outlineLevel="0" collapsed="false">
      <c r="A47" s="20" t="s">
        <v>83</v>
      </c>
      <c r="B47" s="19" t="n">
        <v>1101</v>
      </c>
      <c r="C47" s="16" t="n">
        <v>22661.3</v>
      </c>
      <c r="D47" s="16" t="n">
        <v>16902.25</v>
      </c>
      <c r="E47" s="17" t="n">
        <f aca="false">D47/C47*100</f>
        <v>74.5864094292914</v>
      </c>
    </row>
    <row r="48" customFormat="false" ht="12.75" hidden="false" customHeight="false" outlineLevel="0" collapsed="false">
      <c r="A48" s="20" t="s">
        <v>84</v>
      </c>
      <c r="B48" s="19" t="s">
        <v>85</v>
      </c>
      <c r="C48" s="16" t="n">
        <v>1545.5</v>
      </c>
      <c r="D48" s="16" t="n">
        <v>1545.5</v>
      </c>
      <c r="E48" s="17" t="n">
        <f aca="false">D48/C48*100</f>
        <v>100</v>
      </c>
    </row>
    <row r="49" customFormat="false" ht="12.75" hidden="false" customHeight="false" outlineLevel="0" collapsed="false">
      <c r="A49" s="23" t="s">
        <v>86</v>
      </c>
      <c r="B49" s="28" t="s">
        <v>87</v>
      </c>
      <c r="C49" s="12" t="n">
        <f aca="false">C50</f>
        <v>242</v>
      </c>
      <c r="D49" s="12" t="n">
        <f aca="false">D50</f>
        <v>178.68</v>
      </c>
      <c r="E49" s="13" t="n">
        <f aca="false">D49/C49*100</f>
        <v>73.8347107438017</v>
      </c>
    </row>
    <row r="50" customFormat="false" ht="12.75" hidden="false" customHeight="false" outlineLevel="0" collapsed="false">
      <c r="A50" s="20" t="s">
        <v>88</v>
      </c>
      <c r="B50" s="19" t="s">
        <v>89</v>
      </c>
      <c r="C50" s="16" t="n">
        <v>242</v>
      </c>
      <c r="D50" s="16" t="n">
        <v>178.68</v>
      </c>
      <c r="E50" s="17" t="n">
        <f aca="false">D50/C50*100</f>
        <v>73.8347107438017</v>
      </c>
    </row>
    <row r="51" customFormat="false" ht="18" hidden="false" customHeight="true" outlineLevel="0" collapsed="false">
      <c r="A51" s="27" t="s">
        <v>90</v>
      </c>
      <c r="B51" s="28"/>
      <c r="C51" s="12" t="n">
        <f aca="false">C9+C17+C19+C22+C27+C32+C38+C40+C42+C46+C49</f>
        <v>869188.99</v>
      </c>
      <c r="D51" s="12" t="n">
        <f aca="false">D9+D17+D19+D22+D27+D32+D38+D40+D42+D46+D49</f>
        <v>406420.43103</v>
      </c>
      <c r="E51" s="13" t="n">
        <f aca="false">D51/C51*100</f>
        <v>46.7585802058998</v>
      </c>
    </row>
    <row r="52" customFormat="false" ht="4.5" hidden="false" customHeight="true" outlineLevel="0" collapsed="false">
      <c r="A52" s="32"/>
      <c r="B52" s="33"/>
      <c r="C52" s="34"/>
      <c r="D52" s="34"/>
      <c r="E52" s="35"/>
    </row>
    <row r="53" s="36" customFormat="true" ht="15.75" hidden="false" customHeight="false" outlineLevel="0" collapsed="false"/>
  </sheetData>
  <mergeCells count="4">
    <mergeCell ref="A1:E1"/>
    <mergeCell ref="A2:E2"/>
    <mergeCell ref="A3:D3"/>
    <mergeCell ref="A4:D4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34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H38" activeCellId="0" sqref="H38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61.14"/>
    <col collapsed="false" customWidth="true" hidden="false" outlineLevel="0" max="2" min="2" style="1" width="13.01"/>
    <col collapsed="false" customWidth="true" hidden="false" outlineLevel="0" max="3" min="3" style="1" width="15"/>
    <col collapsed="false" customWidth="true" hidden="false" outlineLevel="0" max="4" min="4" style="1" width="14.7"/>
    <col collapsed="false" customWidth="true" hidden="false" outlineLevel="0" max="5" min="5" style="1" width="11.29"/>
    <col collapsed="false" customWidth="true" hidden="false" outlineLevel="0" max="6" min="6" style="1" width="2.71"/>
    <col collapsed="false" customWidth="true" hidden="false" outlineLevel="0" max="7" min="7" style="1" width="4.86"/>
    <col collapsed="false" customWidth="false" hidden="false" outlineLevel="0" max="1021" min="8" style="1" width="9.14"/>
    <col collapsed="false" customWidth="true" hidden="false" outlineLevel="0" max="1024" min="1022" style="0" width="11.57"/>
  </cols>
  <sheetData>
    <row r="1" customFormat="false" ht="15.75" hidden="false" customHeight="true" outlineLevel="0" collapsed="false">
      <c r="A1" s="37"/>
      <c r="B1" s="38"/>
      <c r="C1" s="38"/>
      <c r="D1" s="38"/>
      <c r="E1" s="38"/>
    </row>
    <row r="2" customFormat="false" ht="15.75" hidden="false" customHeight="true" outlineLevel="0" collapsed="false">
      <c r="A2" s="3" t="s">
        <v>91</v>
      </c>
      <c r="B2" s="3"/>
      <c r="C2" s="3"/>
      <c r="D2" s="3"/>
      <c r="E2" s="3"/>
    </row>
    <row r="3" customFormat="false" ht="15.75" hidden="false" customHeight="true" outlineLevel="0" collapsed="false">
      <c r="A3" s="3"/>
      <c r="B3" s="3"/>
      <c r="C3" s="3"/>
      <c r="D3" s="3"/>
      <c r="E3" s="4"/>
    </row>
    <row r="4" customFormat="false" ht="15.75" hidden="false" customHeight="true" outlineLevel="0" collapsed="false">
      <c r="A4" s="3" t="s">
        <v>1</v>
      </c>
      <c r="B4" s="3"/>
      <c r="C4" s="3"/>
      <c r="D4" s="3"/>
      <c r="E4" s="4"/>
    </row>
    <row r="5" customFormat="false" ht="3.75" hidden="false" customHeight="true" outlineLevel="0" collapsed="false"/>
    <row r="6" customFormat="false" ht="12.75" hidden="false" customHeight="false" outlineLevel="0" collapsed="false">
      <c r="A6" s="5"/>
      <c r="B6" s="5"/>
      <c r="E6" s="1" t="s">
        <v>2</v>
      </c>
    </row>
    <row r="7" customFormat="false" ht="116.25" hidden="false" customHeight="true" outlineLevel="0" collapsed="false">
      <c r="A7" s="6" t="s">
        <v>3</v>
      </c>
      <c r="B7" s="7" t="s">
        <v>4</v>
      </c>
      <c r="C7" s="7" t="s">
        <v>5</v>
      </c>
      <c r="D7" s="8" t="s">
        <v>6</v>
      </c>
      <c r="E7" s="9" t="s">
        <v>7</v>
      </c>
    </row>
    <row r="8" s="5" customFormat="true" ht="12.75" hidden="false" customHeight="false" outlineLevel="0" collapsed="false">
      <c r="A8" s="6" t="n">
        <v>2</v>
      </c>
      <c r="B8" s="6" t="n">
        <v>3</v>
      </c>
      <c r="C8" s="6" t="n">
        <v>6</v>
      </c>
      <c r="D8" s="6" t="n">
        <v>7</v>
      </c>
      <c r="E8" s="6" t="n">
        <v>8</v>
      </c>
    </row>
    <row r="9" customFormat="false" ht="12.75" hidden="false" customHeight="false" outlineLevel="0" collapsed="false">
      <c r="A9" s="10" t="s">
        <v>92</v>
      </c>
      <c r="B9" s="11" t="s">
        <v>93</v>
      </c>
      <c r="C9" s="12" t="n">
        <f aca="false">C10+C11+C12+C13+C14+C15+C16+C17+C18+C19+C20+C21+C22+C23</f>
        <v>215540.1</v>
      </c>
      <c r="D9" s="12" t="n">
        <f aca="false">D10+D11+D12+D13+D14+D15+D16+D17+D18+D19+D20+D21+D22+D23</f>
        <v>152899.41259</v>
      </c>
      <c r="E9" s="13" t="n">
        <f aca="false">D9/C9*100</f>
        <v>70.9378034945702</v>
      </c>
    </row>
    <row r="10" customFormat="false" ht="12.75" hidden="false" customHeight="false" outlineLevel="0" collapsed="false">
      <c r="A10" s="14" t="s">
        <v>94</v>
      </c>
      <c r="B10" s="15" t="s">
        <v>95</v>
      </c>
      <c r="C10" s="16" t="n">
        <v>193120</v>
      </c>
      <c r="D10" s="16" t="n">
        <v>135751.99</v>
      </c>
      <c r="E10" s="17" t="n">
        <f aca="false">D10/C10*100</f>
        <v>70.2941124689312</v>
      </c>
    </row>
    <row r="11" customFormat="false" ht="25.5" hidden="false" customHeight="false" outlineLevel="0" collapsed="false">
      <c r="A11" s="18" t="s">
        <v>96</v>
      </c>
      <c r="B11" s="19" t="s">
        <v>97</v>
      </c>
      <c r="C11" s="16" t="n">
        <v>1535.2</v>
      </c>
      <c r="D11" s="16" t="n">
        <v>1292.8</v>
      </c>
      <c r="E11" s="17" t="n">
        <f aca="false">D11/C11*100</f>
        <v>84.2105263157895</v>
      </c>
    </row>
    <row r="12" customFormat="false" ht="25.5" hidden="false" customHeight="false" outlineLevel="0" collapsed="false">
      <c r="A12" s="20" t="s">
        <v>98</v>
      </c>
      <c r="B12" s="21" t="s">
        <v>99</v>
      </c>
      <c r="C12" s="16" t="n">
        <v>2538</v>
      </c>
      <c r="D12" s="16" t="n">
        <v>1803.65</v>
      </c>
      <c r="E12" s="17" t="n">
        <f aca="false">D12/C12*100</f>
        <v>71.0657998423956</v>
      </c>
    </row>
    <row r="13" customFormat="false" ht="12.75" hidden="false" customHeight="false" outlineLevel="0" collapsed="false">
      <c r="A13" s="20" t="s">
        <v>100</v>
      </c>
      <c r="B13" s="21" t="s">
        <v>101</v>
      </c>
      <c r="C13" s="16" t="n">
        <v>0</v>
      </c>
      <c r="D13" s="16" t="n">
        <v>-11.25</v>
      </c>
      <c r="E13" s="39" t="s">
        <v>102</v>
      </c>
    </row>
    <row r="14" customFormat="false" ht="25.5" hidden="false" customHeight="false" outlineLevel="0" collapsed="false">
      <c r="A14" s="18" t="s">
        <v>103</v>
      </c>
      <c r="B14" s="21" t="s">
        <v>104</v>
      </c>
      <c r="C14" s="16" t="n">
        <v>561</v>
      </c>
      <c r="D14" s="16" t="n">
        <v>341.44</v>
      </c>
      <c r="E14" s="17" t="n">
        <f aca="false">D14/C14*100</f>
        <v>60.8627450980392</v>
      </c>
    </row>
    <row r="15" customFormat="false" ht="12.75" hidden="false" customHeight="false" outlineLevel="0" collapsed="false">
      <c r="A15" s="18" t="s">
        <v>105</v>
      </c>
      <c r="B15" s="19" t="s">
        <v>106</v>
      </c>
      <c r="C15" s="16" t="n">
        <v>444</v>
      </c>
      <c r="D15" s="16" t="n">
        <v>154.89</v>
      </c>
      <c r="E15" s="17" t="n">
        <f aca="false">D15/C15*100</f>
        <v>34.8851351351351</v>
      </c>
    </row>
    <row r="16" customFormat="false" ht="12.75" hidden="false" customHeight="false" outlineLevel="0" collapsed="false">
      <c r="A16" s="20" t="s">
        <v>107</v>
      </c>
      <c r="B16" s="22" t="s">
        <v>108</v>
      </c>
      <c r="C16" s="16" t="n">
        <v>322</v>
      </c>
      <c r="D16" s="16" t="n">
        <v>147.84</v>
      </c>
      <c r="E16" s="17" t="n">
        <f aca="false">D16/C16*100</f>
        <v>45.9130434782609</v>
      </c>
    </row>
    <row r="17" customFormat="false" ht="12.75" hidden="false" customHeight="false" outlineLevel="0" collapsed="false">
      <c r="A17" s="20" t="s">
        <v>109</v>
      </c>
      <c r="B17" s="22" t="s">
        <v>110</v>
      </c>
      <c r="C17" s="16" t="n">
        <v>30</v>
      </c>
      <c r="D17" s="16" t="n">
        <v>55.26</v>
      </c>
      <c r="E17" s="39" t="s">
        <v>102</v>
      </c>
    </row>
    <row r="18" customFormat="false" ht="25.5" hidden="false" customHeight="false" outlineLevel="0" collapsed="false">
      <c r="A18" s="20" t="s">
        <v>111</v>
      </c>
      <c r="B18" s="22" t="s">
        <v>112</v>
      </c>
      <c r="C18" s="16" t="n">
        <v>16206.1</v>
      </c>
      <c r="D18" s="16" t="n">
        <v>12696.95</v>
      </c>
      <c r="E18" s="17" t="n">
        <f aca="false">D18/C18*100</f>
        <v>78.3467336373341</v>
      </c>
    </row>
    <row r="19" customFormat="false" ht="12.75" hidden="false" customHeight="false" outlineLevel="0" collapsed="false">
      <c r="A19" s="20" t="s">
        <v>113</v>
      </c>
      <c r="B19" s="22" t="s">
        <v>114</v>
      </c>
      <c r="C19" s="25" t="n">
        <v>0</v>
      </c>
      <c r="D19" s="16" t="n">
        <v>6.6998</v>
      </c>
      <c r="E19" s="39" t="s">
        <v>102</v>
      </c>
    </row>
    <row r="20" customFormat="false" ht="12.8" hidden="false" customHeight="false" outlineLevel="0" collapsed="false">
      <c r="A20" s="20" t="s">
        <v>115</v>
      </c>
      <c r="B20" s="22" t="s">
        <v>116</v>
      </c>
      <c r="C20" s="25" t="n">
        <v>377.4</v>
      </c>
      <c r="D20" s="25" t="n">
        <v>377.04422</v>
      </c>
      <c r="E20" s="17" t="n">
        <f aca="false">D20/C20*100</f>
        <v>99.9057286698463</v>
      </c>
    </row>
    <row r="21" customFormat="false" ht="12.8" hidden="false" customHeight="false" outlineLevel="0" collapsed="false">
      <c r="A21" s="20" t="s">
        <v>117</v>
      </c>
      <c r="B21" s="22" t="s">
        <v>118</v>
      </c>
      <c r="C21" s="25" t="n">
        <v>43</v>
      </c>
      <c r="D21" s="25" t="n">
        <v>25.23</v>
      </c>
      <c r="E21" s="39" t="s">
        <v>102</v>
      </c>
    </row>
    <row r="22" customFormat="false" ht="12.8" hidden="false" customHeight="false" outlineLevel="0" collapsed="false">
      <c r="A22" s="20" t="s">
        <v>119</v>
      </c>
      <c r="B22" s="22" t="s">
        <v>120</v>
      </c>
      <c r="C22" s="25" t="n">
        <v>363.4</v>
      </c>
      <c r="D22" s="16" t="n">
        <v>269.3</v>
      </c>
      <c r="E22" s="17" t="n">
        <f aca="false">D22/C22*100</f>
        <v>74.105668684645</v>
      </c>
    </row>
    <row r="23" customFormat="false" ht="12.75" hidden="false" customHeight="false" outlineLevel="0" collapsed="false">
      <c r="A23" s="20" t="s">
        <v>121</v>
      </c>
      <c r="B23" s="22" t="s">
        <v>122</v>
      </c>
      <c r="C23" s="25" t="n">
        <v>0</v>
      </c>
      <c r="D23" s="16" t="n">
        <v>-12.43143</v>
      </c>
      <c r="E23" s="39" t="s">
        <v>102</v>
      </c>
    </row>
    <row r="24" customFormat="false" ht="12.75" hidden="false" customHeight="false" outlineLevel="0" collapsed="false">
      <c r="A24" s="23" t="s">
        <v>123</v>
      </c>
      <c r="B24" s="24" t="s">
        <v>124</v>
      </c>
      <c r="C24" s="26" t="n">
        <f aca="false">C25+C30+C31</f>
        <v>557730.9</v>
      </c>
      <c r="D24" s="26" t="n">
        <f aca="false">D25+D30+D31</f>
        <v>315615.49</v>
      </c>
      <c r="E24" s="13" t="n">
        <f aca="false">D24/C24*100</f>
        <v>56.5892063717467</v>
      </c>
    </row>
    <row r="25" s="41" customFormat="true" ht="25.5" hidden="false" customHeight="false" outlineLevel="0" collapsed="false">
      <c r="A25" s="20" t="s">
        <v>125</v>
      </c>
      <c r="B25" s="22" t="s">
        <v>126</v>
      </c>
      <c r="C25" s="25" t="n">
        <f aca="false">C26+C27+C28+C29</f>
        <v>552112</v>
      </c>
      <c r="D25" s="25" t="n">
        <f aca="false">D26+D27+D28+D29</f>
        <v>309996.59</v>
      </c>
      <c r="E25" s="40" t="n">
        <f aca="false">D25/C25*100</f>
        <v>56.1474103080534</v>
      </c>
      <c r="AMH25" s="42"/>
      <c r="AMI25" s="42"/>
      <c r="AMJ25" s="42"/>
    </row>
    <row r="26" s="41" customFormat="true" ht="12.8" hidden="false" customHeight="false" outlineLevel="0" collapsed="false">
      <c r="A26" s="20" t="s">
        <v>127</v>
      </c>
      <c r="B26" s="22" t="s">
        <v>128</v>
      </c>
      <c r="C26" s="25" t="n">
        <v>176683.2</v>
      </c>
      <c r="D26" s="25" t="n">
        <v>133012.19</v>
      </c>
      <c r="E26" s="40" t="n">
        <f aca="false">D26/C26*100</f>
        <v>75.2828735273076</v>
      </c>
      <c r="AMH26" s="42"/>
      <c r="AMI26" s="42"/>
      <c r="AMJ26" s="42"/>
    </row>
    <row r="27" s="41" customFormat="true" ht="12.8" hidden="false" customHeight="false" outlineLevel="0" collapsed="false">
      <c r="A27" s="20" t="s">
        <v>129</v>
      </c>
      <c r="B27" s="22" t="s">
        <v>130</v>
      </c>
      <c r="C27" s="25" t="n">
        <v>159938.6</v>
      </c>
      <c r="D27" s="25" t="n">
        <v>7125.28</v>
      </c>
      <c r="E27" s="40" t="n">
        <f aca="false">D27/C27*100</f>
        <v>4.45500960993781</v>
      </c>
      <c r="AMH27" s="42"/>
      <c r="AMI27" s="42"/>
      <c r="AMJ27" s="42"/>
    </row>
    <row r="28" s="41" customFormat="true" ht="12.8" hidden="false" customHeight="false" outlineLevel="0" collapsed="false">
      <c r="A28" s="20" t="s">
        <v>131</v>
      </c>
      <c r="B28" s="22" t="s">
        <v>132</v>
      </c>
      <c r="C28" s="25" t="n">
        <v>202747.8</v>
      </c>
      <c r="D28" s="25" t="n">
        <v>162820.65</v>
      </c>
      <c r="E28" s="40" t="n">
        <f aca="false">D28/C28*100</f>
        <v>80.3069873014652</v>
      </c>
      <c r="AMH28" s="42"/>
      <c r="AMI28" s="42"/>
      <c r="AMJ28" s="42"/>
    </row>
    <row r="29" s="41" customFormat="true" ht="12.8" hidden="false" customHeight="false" outlineLevel="0" collapsed="false">
      <c r="A29" s="20" t="s">
        <v>133</v>
      </c>
      <c r="B29" s="22" t="s">
        <v>134</v>
      </c>
      <c r="C29" s="25" t="n">
        <v>12742.4</v>
      </c>
      <c r="D29" s="25" t="n">
        <v>7038.47</v>
      </c>
      <c r="E29" s="40" t="n">
        <f aca="false">D29/C29*100</f>
        <v>55.236611627323</v>
      </c>
      <c r="AMH29" s="42"/>
      <c r="AMI29" s="42"/>
      <c r="AMJ29" s="42"/>
    </row>
    <row r="30" s="41" customFormat="true" ht="42.75" hidden="false" customHeight="true" outlineLevel="0" collapsed="false">
      <c r="A30" s="20" t="s">
        <v>135</v>
      </c>
      <c r="B30" s="22" t="s">
        <v>136</v>
      </c>
      <c r="C30" s="25" t="n">
        <v>7298.4</v>
      </c>
      <c r="D30" s="25" t="n">
        <v>7298.4</v>
      </c>
      <c r="E30" s="40" t="n">
        <f aca="false">D30/C30*100</f>
        <v>100</v>
      </c>
      <c r="AMH30" s="42"/>
      <c r="AMI30" s="42"/>
      <c r="AMJ30" s="42"/>
    </row>
    <row r="31" s="41" customFormat="true" ht="47.25" hidden="false" customHeight="true" outlineLevel="0" collapsed="false">
      <c r="A31" s="20" t="s">
        <v>137</v>
      </c>
      <c r="B31" s="22" t="s">
        <v>138</v>
      </c>
      <c r="C31" s="25" t="n">
        <v>-1679.5</v>
      </c>
      <c r="D31" s="25" t="n">
        <v>-1679.5</v>
      </c>
      <c r="E31" s="40" t="n">
        <f aca="false">D31/C31*100</f>
        <v>100</v>
      </c>
      <c r="AMH31" s="42"/>
      <c r="AMI31" s="42"/>
      <c r="AMJ31" s="42"/>
    </row>
    <row r="32" customFormat="false" ht="26.25" hidden="false" customHeight="true" outlineLevel="0" collapsed="false">
      <c r="A32" s="27" t="s">
        <v>139</v>
      </c>
      <c r="B32" s="27"/>
      <c r="C32" s="12" t="n">
        <f aca="false">C9+C24</f>
        <v>773271</v>
      </c>
      <c r="D32" s="12" t="n">
        <f aca="false">D9+D24</f>
        <v>468514.90259</v>
      </c>
      <c r="E32" s="13" t="n">
        <f aca="false">D32/C32*100</f>
        <v>60.5887072695084</v>
      </c>
    </row>
    <row r="33" customFormat="false" ht="4.5" hidden="false" customHeight="true" outlineLevel="0" collapsed="false">
      <c r="A33" s="32"/>
      <c r="B33" s="33"/>
      <c r="C33" s="34"/>
      <c r="D33" s="34"/>
      <c r="E33" s="35"/>
    </row>
    <row r="34" s="36" customFormat="true" ht="15.75" hidden="false" customHeight="false" outlineLevel="0" collapsed="false"/>
  </sheetData>
  <mergeCells count="5">
    <mergeCell ref="B1:E1"/>
    <mergeCell ref="A2:E2"/>
    <mergeCell ref="A3:D3"/>
    <mergeCell ref="A4:D4"/>
    <mergeCell ref="A32:B32"/>
  </mergeCells>
  <printOptions headings="false" gridLines="false" gridLinesSet="true" horizontalCentered="true" verticalCentered="false"/>
  <pageMargins left="0.629861111111111" right="0.354166666666667" top="0.590277777777778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2021-08-25T08:22:51Z</dcterms:created>
  <dc:creator>User</dc:creator>
  <dc:description/>
  <dc:language>ru-RU</dc:language>
  <cp:lastModifiedBy/>
  <cp:lastPrinted>2023-09-07T11:13:05Z</cp:lastPrinted>
  <dcterms:modified xsi:type="dcterms:W3CDTF">2023-11-01T11:40:42Z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