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1"/>
  </bookViews>
  <sheets>
    <sheet name="расходы" sheetId="1" r:id="rId1"/>
    <sheet name="доходы" sheetId="2" r:id="rId2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4" i="2" l="1"/>
  <c r="C24" i="2"/>
  <c r="C8" i="2"/>
  <c r="E28" i="1" l="1"/>
  <c r="E22" i="2"/>
  <c r="E29" i="1" l="1"/>
  <c r="E30" i="1"/>
  <c r="E31" i="2"/>
  <c r="E30" i="2"/>
  <c r="E28" i="2"/>
  <c r="D26" i="1" l="1"/>
  <c r="C26" i="1"/>
  <c r="C50" i="1" s="1"/>
  <c r="D23" i="2" l="1"/>
  <c r="C23" i="2"/>
  <c r="C32" i="2" s="1"/>
  <c r="E20" i="2"/>
  <c r="E16" i="2"/>
  <c r="D45" i="1" l="1"/>
  <c r="C45" i="1"/>
  <c r="E46" i="1"/>
  <c r="D8" i="2" l="1"/>
  <c r="C48" i="1" l="1"/>
  <c r="C41" i="1"/>
  <c r="C39" i="1"/>
  <c r="C37" i="1"/>
  <c r="C31" i="1"/>
  <c r="C21" i="1"/>
  <c r="C18" i="1"/>
  <c r="C16" i="1"/>
  <c r="D8" i="1"/>
  <c r="C8" i="1"/>
  <c r="D41" i="1"/>
  <c r="E12" i="1" l="1"/>
  <c r="D18" i="1" l="1"/>
  <c r="E43" i="1" l="1"/>
  <c r="D39" i="1"/>
  <c r="D48" i="1" l="1"/>
  <c r="D37" i="1"/>
  <c r="D31" i="1"/>
  <c r="D21" i="1"/>
  <c r="D16" i="1"/>
  <c r="E8" i="1"/>
  <c r="D32" i="2"/>
  <c r="D50" i="1" l="1"/>
  <c r="E27" i="2" l="1"/>
  <c r="E26" i="2"/>
  <c r="E25" i="2"/>
  <c r="E24" i="2"/>
  <c r="E23" i="2"/>
  <c r="E21" i="2"/>
  <c r="E19" i="2"/>
  <c r="E17" i="2"/>
  <c r="E15" i="2"/>
  <c r="E14" i="2"/>
  <c r="E13" i="2"/>
  <c r="E11" i="2"/>
  <c r="E10" i="2"/>
  <c r="E9" i="2"/>
  <c r="E49" i="1"/>
  <c r="E47" i="1"/>
  <c r="E44" i="1"/>
  <c r="E42" i="1"/>
  <c r="E40" i="1"/>
  <c r="E38" i="1"/>
  <c r="E36" i="1"/>
  <c r="E35" i="1"/>
  <c r="E34" i="1"/>
  <c r="E33" i="1"/>
  <c r="E32" i="1"/>
  <c r="E27" i="1"/>
  <c r="E25" i="1"/>
  <c r="E24" i="1"/>
  <c r="E23" i="1"/>
  <c r="E22" i="1"/>
  <c r="E20" i="1"/>
  <c r="E19" i="1"/>
  <c r="E17" i="1"/>
  <c r="E15" i="1"/>
  <c r="E14" i="1"/>
  <c r="E13" i="1"/>
  <c r="E11" i="1"/>
  <c r="E10" i="1"/>
  <c r="E9" i="1"/>
  <c r="E41" i="1" l="1"/>
  <c r="E26" i="1"/>
  <c r="E39" i="1"/>
  <c r="E45" i="1"/>
  <c r="E37" i="1"/>
  <c r="E16" i="1"/>
  <c r="E21" i="1"/>
  <c r="E48" i="1"/>
  <c r="E18" i="1"/>
  <c r="E31" i="1"/>
  <c r="E8" i="2"/>
  <c r="E32" i="2"/>
  <c r="E50" i="1" l="1"/>
</calcChain>
</file>

<file path=xl/sharedStrings.xml><?xml version="1.0" encoding="utf-8"?>
<sst xmlns="http://schemas.openxmlformats.org/spreadsheetml/2006/main" count="153" uniqueCount="144">
  <si>
    <t xml:space="preserve">Отчет об исполнении расходов бюджета городского округа ЗАТО Свободный </t>
  </si>
  <si>
    <t>тыс. руб.</t>
  </si>
  <si>
    <t>Наименование раздела, подраздела, целевой статьи или вида расхода</t>
  </si>
  <si>
    <t xml:space="preserve">Код раздела,подраздела, классификации,расходов  бюджета  </t>
  </si>
  <si>
    <t>утверждено по бюджету</t>
  </si>
  <si>
    <t>исполнено</t>
  </si>
  <si>
    <t>% исполнения к годовому плану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</si>
  <si>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</si>
  <si>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</si>
  <si>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</si>
  <si>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</si>
  <si>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</si>
  <si>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01 03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</si>
  <si>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</si>
  <si>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01 04</t>
  </si>
  <si>
    <t>Судебная система</t>
  </si>
  <si>
    <t>01 05</t>
  </si>
  <si>
    <t>-</t>
  </si>
  <si>
    <t>Обеспечение деятельности финансовых, налоговых и таможенных органов и органов финансового (финансового-бюджетного) надзора</t>
  </si>
  <si>
    <t>01 06</t>
  </si>
  <si>
    <t>Резервные фонды</t>
  </si>
  <si>
    <t>01 11</t>
  </si>
  <si>
    <t>Другие общегосударственные вопросы</t>
  </si>
  <si>
    <t>01 13</t>
  </si>
  <si>
    <t>Национальная оборона</t>
  </si>
  <si>
    <t>02 00</t>
  </si>
  <si>
    <t>Мобилизационная  и вневойсковая подготовка</t>
  </si>
  <si>
    <t xml:space="preserve">02 03 </t>
  </si>
  <si>
    <t>Национальная безопасность и правоохранительная деятельность</t>
  </si>
  <si>
    <t>03 00</t>
  </si>
  <si>
    <t>Обеспечение пожарной безопасности</t>
  </si>
  <si>
    <t>03 10</t>
  </si>
  <si>
    <t xml:space="preserve">Другие вопросы в области национальной безопасности и правоохранительной деятельности </t>
  </si>
  <si>
    <t>03 14</t>
  </si>
  <si>
    <t>Национальная  экономика</t>
  </si>
  <si>
    <t>04 00</t>
  </si>
  <si>
    <t>Сельское хозяйство и рыболовство</t>
  </si>
  <si>
    <t>04 05</t>
  </si>
  <si>
    <t>Водное хозяйство</t>
  </si>
  <si>
    <t>04 06</t>
  </si>
  <si>
    <t>Дорожное хозяйство (дорожные фонды)</t>
  </si>
  <si>
    <t>04 09</t>
  </si>
  <si>
    <t>Другие вопросы в области национальной экономики</t>
  </si>
  <si>
    <t>04 12</t>
  </si>
  <si>
    <t>Жилищно-коммунальное хозяйство</t>
  </si>
  <si>
    <t>05 00</t>
  </si>
  <si>
    <t>Жилищное хозяйство</t>
  </si>
  <si>
    <t xml:space="preserve">05 01 </t>
  </si>
  <si>
    <t>Коммунальное хозяйство</t>
  </si>
  <si>
    <t>05 02</t>
  </si>
  <si>
    <t>Благоустройство</t>
  </si>
  <si>
    <t>05 03</t>
  </si>
  <si>
    <t>Образование</t>
  </si>
  <si>
    <t>07 00</t>
  </si>
  <si>
    <t>Дошкольное образование</t>
  </si>
  <si>
    <t>07 01</t>
  </si>
  <si>
    <t>Общее образование</t>
  </si>
  <si>
    <t>07 02</t>
  </si>
  <si>
    <t>Дополнительное образование детей</t>
  </si>
  <si>
    <t>07 03</t>
  </si>
  <si>
    <t>Молодежная политика и оздоровление детей</t>
  </si>
  <si>
    <t>07 07</t>
  </si>
  <si>
    <t>Другие вопросы в области образования</t>
  </si>
  <si>
    <t>07 09</t>
  </si>
  <si>
    <t>Культура, кинематография</t>
  </si>
  <si>
    <t>08 00</t>
  </si>
  <si>
    <t>Культура</t>
  </si>
  <si>
    <t>08 01</t>
  </si>
  <si>
    <t>Здравоохранение</t>
  </si>
  <si>
    <t>09 00</t>
  </si>
  <si>
    <t>Санитарно-эпидемиологическое благополучие</t>
  </si>
  <si>
    <t>09 07</t>
  </si>
  <si>
    <t>Социальная политика</t>
  </si>
  <si>
    <t>10 00</t>
  </si>
  <si>
    <t>Пенсионное обеспечение</t>
  </si>
  <si>
    <t>10 01</t>
  </si>
  <si>
    <t>Социальное обеспечение населения</t>
  </si>
  <si>
    <t>10 03</t>
  </si>
  <si>
    <t>Другие вопросы в области социальной политики</t>
  </si>
  <si>
    <t>10 06</t>
  </si>
  <si>
    <t>Физическая культура и спорт</t>
  </si>
  <si>
    <t>11 00</t>
  </si>
  <si>
    <t>Массовый спорт</t>
  </si>
  <si>
    <t>11 02</t>
  </si>
  <si>
    <t>Средства массовой информации</t>
  </si>
  <si>
    <t>12 00</t>
  </si>
  <si>
    <t>Другие вопросы в области средств массовой информации</t>
  </si>
  <si>
    <t>12 04</t>
  </si>
  <si>
    <t>ВСЕГО РАСХОДОВ:</t>
  </si>
  <si>
    <t xml:space="preserve">Отчет об исполнении доходов бюджета городского округа ЗАТО Свободный </t>
  </si>
  <si>
    <t>Налоговые и неналоговые доходы</t>
  </si>
  <si>
    <t>1 00 00000</t>
  </si>
  <si>
    <t>Налог на доходы физических лиц</t>
  </si>
  <si>
    <t>1 01 02000</t>
  </si>
  <si>
    <t>Акцизы по подакцизным товарам (продукции), производимыми на территории РФ</t>
  </si>
  <si>
    <t>1 03 02000</t>
  </si>
  <si>
    <t>Налог, взимаемый в связи с применением упрощенной системы налогообложения</t>
  </si>
  <si>
    <t>1 05 01000</t>
  </si>
  <si>
    <t>Единый налог на вмененный доход для отдельных видов деятельности</t>
  </si>
  <si>
    <t>1 05 02000</t>
  </si>
  <si>
    <t>Налог, взимаемый в связи с применением патентной системы налогообложения</t>
  </si>
  <si>
    <t>1 05 04000</t>
  </si>
  <si>
    <t>Налог на имущество физических лиц</t>
  </si>
  <si>
    <t>1 06 01000</t>
  </si>
  <si>
    <t>1 06 06000</t>
  </si>
  <si>
    <t>Государственная пошлина</t>
  </si>
  <si>
    <t>1 08 00000</t>
  </si>
  <si>
    <t>1 11 00000</t>
  </si>
  <si>
    <t>Платежи при пользовании природными ресурсами</t>
  </si>
  <si>
    <t>1 12 00000</t>
  </si>
  <si>
    <t>Доходы от оказания платных услуг и компенсации затрат  государства</t>
  </si>
  <si>
    <t>1 13 00000</t>
  </si>
  <si>
    <t>Доходы от продажи материальных и нематериальных активов</t>
  </si>
  <si>
    <t>1 14 00000</t>
  </si>
  <si>
    <t>Штрафы, санкции, возмещение ущерба</t>
  </si>
  <si>
    <t>1 16 00000</t>
  </si>
  <si>
    <t>Безвозмездные поступления</t>
  </si>
  <si>
    <t>2 00 00000</t>
  </si>
  <si>
    <t>Безвозмездные поступления от других бюджетов бюджетной системы РФ</t>
  </si>
  <si>
    <t>2 02 00000</t>
  </si>
  <si>
    <t>Дотации бюджетам бюджетной системы РФ</t>
  </si>
  <si>
    <t>2 02 10000</t>
  </si>
  <si>
    <t>Субсидии бюджета бюджетной системы РФ</t>
  </si>
  <si>
    <t>2 02 20000</t>
  </si>
  <si>
    <t>Субвенции бюджетам бюджетной системы РФ</t>
  </si>
  <si>
    <t>2 02 30000</t>
  </si>
  <si>
    <t>Иные межбюджетные трансферты</t>
  </si>
  <si>
    <t>2 02 40000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</si>
  <si>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</si>
  <si>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</si>
  <si>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</si>
  <si>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2 19 00000</t>
  </si>
  <si>
    <t>ВСЕГО ДОХОДОВ:</t>
  </si>
  <si>
    <t>Доходы от использования имущества, находящегося в государственной и муниципальной собственности</t>
  </si>
  <si>
    <t>Невыясненые поступления</t>
  </si>
  <si>
    <t>1 17 00000</t>
  </si>
  <si>
    <t>Физическая культура</t>
  </si>
  <si>
    <t>Земельный налог</t>
  </si>
  <si>
    <t>11 01</t>
  </si>
  <si>
    <t>05 05</t>
  </si>
  <si>
    <t>Другие вопросы в области жилищно-комунального хозяйства</t>
  </si>
  <si>
    <t>2 08 04000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</si>
  <si>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</si>
  <si>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на 01.07.2024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</si>
</sst>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" fontId="1" fillId="0" borderId="0" xfId="0" applyNumberFormat="1" applyFo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6" fillId="0" borderId="0" xfId="0" applyFont="1"/>
    <xf numFmtId="0" fontId="1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wrapText="1"/>
    </xf>
    <xf numFmtId="4" fontId="1" fillId="0" borderId="0" xfId="0" applyNumberFormat="1" applyFont="1" applyFill="1"/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/>
    <xf numFmtId="0" fontId="6" fillId="0" borderId="0" xfId="0" applyFont="1" applyFill="1"/>
    <xf numFmtId="0" fontId="1" fillId="0" borderId="1" xfId="0" applyFont="1" applyFill="1" applyBorder="1" applyAlignment="1">
      <alignment horizontal="center" vertical="distributed" textRotation="90" wrapText="1"/>
    </xf>
    <xf numFmtId="164" fontId="4" fillId="0" borderId="0" xfId="0" applyNumberFormat="1" applyFont="1" applyFill="1" applyBorder="1"/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vertical="center"/>
    </xf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/>
    <xf numFmtId="164" fontId="1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1" fillId="0" borderId="2" xfId="0" applyNumberFormat="1" applyFont="1" applyFill="1" applyBorder="1"/>
    <xf numFmtId="0" fontId="1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2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2"/>
  <sheetViews>
    <sheetView zoomScaleNormal="100" workbookViewId="0">
      <selection activeCell="B6" sqref="B6"/>
    </sheetView>
  </sheetViews>
  <sheetFormatPr defaultColWidth="9.140625" defaultRowHeight="12.75" x14ac:dyDescent="0.2"/>
  <cols>
    <col min="1" max="1" width="61.140625" style="1" customWidth="1"/>
    <col min="2" max="2" width="13" style="15" customWidth="1"/>
    <col min="3" max="3" width="15" style="15" customWidth="1"/>
    <col min="4" max="4" width="14.7109375" style="15" customWidth="1"/>
    <col min="5" max="5" width="11.28515625" style="15" customWidth="1"/>
    <col min="6" max="6" width="2.7109375" style="1" customWidth="1"/>
    <col min="7" max="7" width="4.85546875" style="1" customWidth="1"/>
    <col min="8" max="1021" width="9.140625" style="1"/>
    <col min="1022" max="1024" width="11.5703125" customWidth="1"/>
  </cols>
  <sheetData>
    <row r="1" spans="1:1024" ht="1.5" customHeight="1" x14ac:dyDescent="0.2">
      <c r="A1" s="61"/>
      <c r="B1" s="61"/>
      <c r="C1" s="61"/>
      <c r="D1" s="61"/>
      <c r="E1" s="61"/>
    </row>
    <row r="2" spans="1:1024" ht="54" customHeight="1" x14ac:dyDescent="0.2">
      <c r="A2" s="62" t="s">
        <v>0</v>
      </c>
      <c r="B2" s="62"/>
      <c r="C2" s="62"/>
      <c r="D2" s="62"/>
      <c r="E2" s="62"/>
    </row>
    <row r="3" spans="1:1024" ht="20.25" x14ac:dyDescent="0.2">
      <c r="A3" s="58" t="s">
        <v>143</v>
      </c>
      <c r="B3" s="58"/>
      <c r="C3" s="58"/>
      <c r="D3" s="58"/>
      <c r="E3" s="58"/>
    </row>
    <row r="4" spans="1:1024" ht="3.75" customHeight="1" x14ac:dyDescent="0.2"/>
    <row r="5" spans="1:1024" ht="22.5" customHeight="1" x14ac:dyDescent="0.2">
      <c r="A5" s="3"/>
      <c r="B5" s="31"/>
      <c r="E5" s="43" t="s">
        <v>1</v>
      </c>
    </row>
    <row r="6" spans="1:1024" ht="116.25" customHeight="1" x14ac:dyDescent="0.2">
      <c r="A6" s="22" t="s">
        <v>2</v>
      </c>
      <c r="B6" s="32" t="s">
        <v>3</v>
      </c>
      <c r="C6" s="32" t="s">
        <v>4</v>
      </c>
      <c r="D6" s="41" t="s">
        <v>5</v>
      </c>
      <c r="E6" s="38" t="s">
        <v>6</v>
      </c>
    </row>
    <row r="7" spans="1:1024" s="3" customFormat="1" x14ac:dyDescent="0.2">
      <c r="A7" s="4">
        <v>2</v>
      </c>
      <c r="B7" s="33">
        <v>3</v>
      </c>
      <c r="C7" s="33">
        <v>6</v>
      </c>
      <c r="D7" s="33">
        <v>7</v>
      </c>
      <c r="E7" s="33">
        <v>8</v>
      </c>
      <c r="AMH7"/>
      <c r="AMI7"/>
      <c r="AMJ7"/>
    </row>
    <row r="8" spans="1:1024" s="16" customFormat="1" ht="17.25" customHeight="1" x14ac:dyDescent="0.2">
      <c r="A8" s="27" t="s">
        <v>7</v>
      </c>
      <c r="B8" s="28" t="s">
        <v>8</v>
      </c>
      <c r="C8" s="46">
        <f>C9+C10+C11+C12+C13+C14+C15</f>
        <v>118181.315</v>
      </c>
      <c r="D8" s="46">
        <f>D9+D10+D11+D12+D13+D14+D15</f>
        <v>52168.485000000001</v>
      </c>
      <c r="E8" s="48">
        <f>D8/C8*100</f>
        <v>44.142752177025613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</row>
    <row r="9" spans="1:1024" s="16" customFormat="1" ht="25.5" x14ac:dyDescent="0.2">
      <c r="A9" s="13" t="s">
        <v>9</v>
      </c>
      <c r="B9" s="14" t="s">
        <v>10</v>
      </c>
      <c r="C9" s="44">
        <v>3634.3449999999998</v>
      </c>
      <c r="D9" s="44">
        <v>1840.34</v>
      </c>
      <c r="E9" s="50">
        <f>D9/C9*100</f>
        <v>50.637460120049141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</row>
    <row r="10" spans="1:1024" s="16" customFormat="1" ht="51.75" customHeight="1" x14ac:dyDescent="0.2">
      <c r="A10" s="17" t="s">
        <v>11</v>
      </c>
      <c r="B10" s="18" t="s">
        <v>12</v>
      </c>
      <c r="C10" s="44">
        <v>2229</v>
      </c>
      <c r="D10" s="44">
        <v>854.87</v>
      </c>
      <c r="E10" s="50">
        <f>D10/C10*100</f>
        <v>38.352175863615976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</row>
    <row r="11" spans="1:1024" s="16" customFormat="1" ht="38.25" x14ac:dyDescent="0.2">
      <c r="A11" s="19" t="s">
        <v>13</v>
      </c>
      <c r="B11" s="20" t="s">
        <v>14</v>
      </c>
      <c r="C11" s="44">
        <v>33885.040000000001</v>
      </c>
      <c r="D11" s="44">
        <v>12854.43</v>
      </c>
      <c r="E11" s="50">
        <f>D11/C11*100</f>
        <v>37.935413385966193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</row>
    <row r="12" spans="1:1024" s="16" customFormat="1" x14ac:dyDescent="0.2">
      <c r="A12" s="19" t="s">
        <v>15</v>
      </c>
      <c r="B12" s="20" t="s">
        <v>16</v>
      </c>
      <c r="C12" s="44">
        <v>4.5999999999999996</v>
      </c>
      <c r="D12" s="44">
        <v>0</v>
      </c>
      <c r="E12" s="50">
        <f>D12/C12*100</f>
        <v>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</row>
    <row r="13" spans="1:1024" s="16" customFormat="1" ht="25.5" x14ac:dyDescent="0.2">
      <c r="A13" s="17" t="s">
        <v>18</v>
      </c>
      <c r="B13" s="18" t="s">
        <v>19</v>
      </c>
      <c r="C13" s="44">
        <v>14882.51</v>
      </c>
      <c r="D13" s="44">
        <v>6195.92</v>
      </c>
      <c r="E13" s="50">
        <f t="shared" ref="E13:E50" si="0">D13/C13*100</f>
        <v>41.632224671779156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</row>
    <row r="14" spans="1:1024" s="16" customFormat="1" x14ac:dyDescent="0.2">
      <c r="A14" s="19" t="s">
        <v>20</v>
      </c>
      <c r="B14" s="21" t="s">
        <v>21</v>
      </c>
      <c r="C14" s="44">
        <v>6891.26</v>
      </c>
      <c r="D14" s="44">
        <v>0</v>
      </c>
      <c r="E14" s="50">
        <f t="shared" si="0"/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</row>
    <row r="15" spans="1:1024" s="16" customFormat="1" x14ac:dyDescent="0.2">
      <c r="A15" s="19" t="s">
        <v>22</v>
      </c>
      <c r="B15" s="21" t="s">
        <v>23</v>
      </c>
      <c r="C15" s="44">
        <v>56654.559999999998</v>
      </c>
      <c r="D15" s="44">
        <v>30422.924999999999</v>
      </c>
      <c r="E15" s="50">
        <f t="shared" si="0"/>
        <v>53.698987336588623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</row>
    <row r="16" spans="1:1024" s="16" customFormat="1" ht="20.25" customHeight="1" x14ac:dyDescent="0.2">
      <c r="A16" s="25" t="s">
        <v>24</v>
      </c>
      <c r="B16" s="26" t="s">
        <v>25</v>
      </c>
      <c r="C16" s="46">
        <f>C17</f>
        <v>403.1</v>
      </c>
      <c r="D16" s="46">
        <f>D17</f>
        <v>170.095</v>
      </c>
      <c r="E16" s="48">
        <f t="shared" si="0"/>
        <v>42.196725378318035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</row>
    <row r="17" spans="1:1021" s="16" customFormat="1" x14ac:dyDescent="0.2">
      <c r="A17" s="19" t="s">
        <v>26</v>
      </c>
      <c r="B17" s="21" t="s">
        <v>27</v>
      </c>
      <c r="C17" s="45">
        <v>403.1</v>
      </c>
      <c r="D17" s="44">
        <v>170.095</v>
      </c>
      <c r="E17" s="50">
        <f t="shared" si="0"/>
        <v>42.196725378318035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</row>
    <row r="18" spans="1:1021" ht="29.25" customHeight="1" x14ac:dyDescent="0.2">
      <c r="A18" s="7" t="s">
        <v>28</v>
      </c>
      <c r="B18" s="26" t="s">
        <v>29</v>
      </c>
      <c r="C18" s="47">
        <f>C19+C20</f>
        <v>8917.0500000000011</v>
      </c>
      <c r="D18" s="47">
        <f>D19+D20</f>
        <v>3528.51</v>
      </c>
      <c r="E18" s="48">
        <f t="shared" si="0"/>
        <v>39.570373610106479</v>
      </c>
    </row>
    <row r="19" spans="1:1021" x14ac:dyDescent="0.2">
      <c r="A19" s="6" t="s">
        <v>30</v>
      </c>
      <c r="B19" s="21" t="s">
        <v>31</v>
      </c>
      <c r="C19" s="45">
        <v>8308.93</v>
      </c>
      <c r="D19" s="44">
        <v>3528.51</v>
      </c>
      <c r="E19" s="50">
        <f t="shared" si="0"/>
        <v>42.466478836625178</v>
      </c>
    </row>
    <row r="20" spans="1:1021" ht="25.5" x14ac:dyDescent="0.2">
      <c r="A20" s="6" t="s">
        <v>32</v>
      </c>
      <c r="B20" s="21" t="s">
        <v>33</v>
      </c>
      <c r="C20" s="45">
        <v>608.12</v>
      </c>
      <c r="D20" s="44">
        <v>0</v>
      </c>
      <c r="E20" s="50">
        <f t="shared" si="0"/>
        <v>0</v>
      </c>
    </row>
    <row r="21" spans="1:1021" s="16" customFormat="1" ht="18.75" customHeight="1" x14ac:dyDescent="0.2">
      <c r="A21" s="25" t="s">
        <v>34</v>
      </c>
      <c r="B21" s="26" t="s">
        <v>35</v>
      </c>
      <c r="C21" s="47">
        <f>C22+C23+C24+C25</f>
        <v>66984.445000000007</v>
      </c>
      <c r="D21" s="47">
        <f>+D22+D23+D24+D25</f>
        <v>7907.26</v>
      </c>
      <c r="E21" s="48">
        <f t="shared" si="0"/>
        <v>11.804621207207134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  <c r="AMG21" s="15"/>
    </row>
    <row r="22" spans="1:1021" s="16" customFormat="1" x14ac:dyDescent="0.2">
      <c r="A22" s="19" t="s">
        <v>36</v>
      </c>
      <c r="B22" s="21" t="s">
        <v>37</v>
      </c>
      <c r="C22" s="45">
        <v>210.6</v>
      </c>
      <c r="D22" s="45">
        <v>19.850000000000001</v>
      </c>
      <c r="E22" s="50">
        <f t="shared" si="0"/>
        <v>9.4254510921177594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  <c r="AMG22" s="15"/>
    </row>
    <row r="23" spans="1:1021" s="16" customFormat="1" x14ac:dyDescent="0.2">
      <c r="A23" s="19" t="s">
        <v>38</v>
      </c>
      <c r="B23" s="21" t="s">
        <v>39</v>
      </c>
      <c r="C23" s="45">
        <v>163</v>
      </c>
      <c r="D23" s="45">
        <v>29.58</v>
      </c>
      <c r="E23" s="50">
        <f t="shared" si="0"/>
        <v>18.14723926380368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  <c r="AMG23" s="15"/>
    </row>
    <row r="24" spans="1:1021" s="16" customFormat="1" x14ac:dyDescent="0.2">
      <c r="A24" s="19" t="s">
        <v>40</v>
      </c>
      <c r="B24" s="21" t="s">
        <v>41</v>
      </c>
      <c r="C24" s="45">
        <v>60972.425000000003</v>
      </c>
      <c r="D24" s="44">
        <v>7797.83</v>
      </c>
      <c r="E24" s="50">
        <f t="shared" si="0"/>
        <v>12.78910917517222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  <c r="ALM24" s="15"/>
      <c r="ALN24" s="15"/>
      <c r="ALO24" s="15"/>
      <c r="ALP24" s="15"/>
      <c r="ALQ24" s="15"/>
      <c r="ALR24" s="15"/>
      <c r="ALS24" s="15"/>
      <c r="ALT24" s="15"/>
      <c r="ALU24" s="15"/>
      <c r="ALV24" s="15"/>
      <c r="ALW24" s="15"/>
      <c r="ALX24" s="15"/>
      <c r="ALY24" s="15"/>
      <c r="ALZ24" s="15"/>
      <c r="AMA24" s="15"/>
      <c r="AMB24" s="15"/>
      <c r="AMC24" s="15"/>
      <c r="AMD24" s="15"/>
      <c r="AME24" s="15"/>
      <c r="AMF24" s="15"/>
      <c r="AMG24" s="15"/>
    </row>
    <row r="25" spans="1:1021" s="16" customFormat="1" x14ac:dyDescent="0.2">
      <c r="A25" s="19" t="s">
        <v>42</v>
      </c>
      <c r="B25" s="21" t="s">
        <v>43</v>
      </c>
      <c r="C25" s="45">
        <v>5638.42</v>
      </c>
      <c r="D25" s="44">
        <v>60</v>
      </c>
      <c r="E25" s="50">
        <f t="shared" si="0"/>
        <v>1.0641278939844849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  <c r="ALM25" s="15"/>
      <c r="ALN25" s="15"/>
      <c r="ALO25" s="15"/>
      <c r="ALP25" s="15"/>
      <c r="ALQ25" s="15"/>
      <c r="ALR25" s="15"/>
      <c r="ALS25" s="15"/>
      <c r="ALT25" s="15"/>
      <c r="ALU25" s="15"/>
      <c r="ALV25" s="15"/>
      <c r="ALW25" s="15"/>
      <c r="ALX25" s="15"/>
      <c r="ALY25" s="15"/>
      <c r="ALZ25" s="15"/>
      <c r="AMA25" s="15"/>
      <c r="AMB25" s="15"/>
      <c r="AMC25" s="15"/>
      <c r="AMD25" s="15"/>
      <c r="AME25" s="15"/>
      <c r="AMF25" s="15"/>
      <c r="AMG25" s="15"/>
    </row>
    <row r="26" spans="1:1021" ht="18" customHeight="1" x14ac:dyDescent="0.2">
      <c r="A26" s="7" t="s">
        <v>44</v>
      </c>
      <c r="B26" s="26" t="s">
        <v>45</v>
      </c>
      <c r="C26" s="47">
        <f>C27+C28+C29+C30</f>
        <v>352334.67099999997</v>
      </c>
      <c r="D26" s="47">
        <f>D27+D28+D29+D30</f>
        <v>17841.870000000003</v>
      </c>
      <c r="E26" s="47">
        <f t="shared" ref="E26" si="1">E27+E28+E29</f>
        <v>44.388044987683863</v>
      </c>
    </row>
    <row r="27" spans="1:1021" s="16" customFormat="1" x14ac:dyDescent="0.2">
      <c r="A27" s="19" t="s">
        <v>46</v>
      </c>
      <c r="B27" s="21" t="s">
        <v>47</v>
      </c>
      <c r="C27" s="45">
        <v>16821.009999999998</v>
      </c>
      <c r="D27" s="44">
        <v>6203.28</v>
      </c>
      <c r="E27" s="50">
        <f t="shared" si="0"/>
        <v>36.878166055427116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  <c r="ALM27" s="15"/>
      <c r="ALN27" s="15"/>
      <c r="ALO27" s="15"/>
      <c r="ALP27" s="15"/>
      <c r="ALQ27" s="15"/>
      <c r="ALR27" s="15"/>
      <c r="ALS27" s="15"/>
      <c r="ALT27" s="15"/>
      <c r="ALU27" s="15"/>
      <c r="ALV27" s="15"/>
      <c r="ALW27" s="15"/>
      <c r="ALX27" s="15"/>
      <c r="ALY27" s="15"/>
      <c r="ALZ27" s="15"/>
      <c r="AMA27" s="15"/>
      <c r="AMB27" s="15"/>
      <c r="AMC27" s="15"/>
      <c r="AMD27" s="15"/>
      <c r="AME27" s="15"/>
      <c r="AMF27" s="15"/>
      <c r="AMG27" s="15"/>
    </row>
    <row r="28" spans="1:1021" s="16" customFormat="1" x14ac:dyDescent="0.2">
      <c r="A28" s="19" t="s">
        <v>48</v>
      </c>
      <c r="B28" s="21" t="s">
        <v>49</v>
      </c>
      <c r="C28" s="45">
        <v>268049.16499999998</v>
      </c>
      <c r="D28" s="44">
        <v>8957.33</v>
      </c>
      <c r="E28" s="50">
        <f>D28/C28*100</f>
        <v>3.3416742782989082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  <c r="ALH28" s="15"/>
      <c r="ALI28" s="15"/>
      <c r="ALJ28" s="15"/>
      <c r="ALK28" s="15"/>
      <c r="ALL28" s="15"/>
      <c r="ALM28" s="15"/>
      <c r="ALN28" s="15"/>
      <c r="ALO28" s="15"/>
      <c r="ALP28" s="15"/>
      <c r="ALQ28" s="15"/>
      <c r="ALR28" s="15"/>
      <c r="ALS28" s="15"/>
      <c r="ALT28" s="15"/>
      <c r="ALU28" s="15"/>
      <c r="ALV28" s="15"/>
      <c r="ALW28" s="15"/>
      <c r="ALX28" s="15"/>
      <c r="ALY28" s="15"/>
      <c r="ALZ28" s="15"/>
      <c r="AMA28" s="15"/>
      <c r="AMB28" s="15"/>
      <c r="AMC28" s="15"/>
      <c r="AMD28" s="15"/>
      <c r="AME28" s="15"/>
      <c r="AMF28" s="15"/>
      <c r="AMG28" s="15"/>
    </row>
    <row r="29" spans="1:1021" s="16" customFormat="1" x14ac:dyDescent="0.2">
      <c r="A29" s="17" t="s">
        <v>50</v>
      </c>
      <c r="B29" s="21" t="s">
        <v>51</v>
      </c>
      <c r="C29" s="45">
        <v>64326.495999999999</v>
      </c>
      <c r="D29" s="44">
        <v>2681.26</v>
      </c>
      <c r="E29" s="50">
        <f>D29/C29*100</f>
        <v>4.1682046539578348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  <c r="AED29" s="15"/>
      <c r="AEE29" s="15"/>
      <c r="AEF29" s="15"/>
      <c r="AEG29" s="15"/>
      <c r="AEH29" s="15"/>
      <c r="AEI29" s="15"/>
      <c r="AEJ29" s="15"/>
      <c r="AEK29" s="15"/>
      <c r="AEL29" s="15"/>
      <c r="AEM29" s="15"/>
      <c r="AEN29" s="15"/>
      <c r="AEO29" s="15"/>
      <c r="AEP29" s="15"/>
      <c r="AEQ29" s="15"/>
      <c r="AER29" s="15"/>
      <c r="AES29" s="15"/>
      <c r="AET29" s="15"/>
      <c r="AEU29" s="15"/>
      <c r="AEV29" s="15"/>
      <c r="AEW29" s="15"/>
      <c r="AEX29" s="15"/>
      <c r="AEY29" s="15"/>
      <c r="AEZ29" s="15"/>
      <c r="AFA29" s="15"/>
      <c r="AFB29" s="15"/>
      <c r="AFC29" s="15"/>
      <c r="AFD29" s="15"/>
      <c r="AFE29" s="15"/>
      <c r="AFF29" s="15"/>
      <c r="AFG29" s="15"/>
      <c r="AFH29" s="15"/>
      <c r="AFI29" s="15"/>
      <c r="AFJ29" s="15"/>
      <c r="AFK29" s="15"/>
      <c r="AFL29" s="15"/>
      <c r="AFM29" s="15"/>
      <c r="AFN29" s="15"/>
      <c r="AFO29" s="15"/>
      <c r="AFP29" s="15"/>
      <c r="AFQ29" s="15"/>
      <c r="AFR29" s="15"/>
      <c r="AFS29" s="15"/>
      <c r="AFT29" s="15"/>
      <c r="AFU29" s="15"/>
      <c r="AFV29" s="15"/>
      <c r="AFW29" s="15"/>
      <c r="AFX29" s="15"/>
      <c r="AFY29" s="15"/>
      <c r="AFZ29" s="15"/>
      <c r="AGA29" s="15"/>
      <c r="AGB29" s="15"/>
      <c r="AGC29" s="15"/>
      <c r="AGD29" s="15"/>
      <c r="AGE29" s="15"/>
      <c r="AGF29" s="15"/>
      <c r="AGG29" s="15"/>
      <c r="AGH29" s="15"/>
      <c r="AGI29" s="15"/>
      <c r="AGJ29" s="15"/>
      <c r="AGK29" s="15"/>
      <c r="AGL29" s="15"/>
      <c r="AGM29" s="15"/>
      <c r="AGN29" s="15"/>
      <c r="AGO29" s="15"/>
      <c r="AGP29" s="15"/>
      <c r="AGQ29" s="15"/>
      <c r="AGR29" s="15"/>
      <c r="AGS29" s="15"/>
      <c r="AGT29" s="15"/>
      <c r="AGU29" s="15"/>
      <c r="AGV29" s="15"/>
      <c r="AGW29" s="15"/>
      <c r="AGX29" s="15"/>
      <c r="AGY29" s="15"/>
      <c r="AGZ29" s="15"/>
      <c r="AHA29" s="15"/>
      <c r="AHB29" s="15"/>
      <c r="AHC29" s="15"/>
      <c r="AHD29" s="15"/>
      <c r="AHE29" s="15"/>
      <c r="AHF29" s="15"/>
      <c r="AHG29" s="15"/>
      <c r="AHH29" s="15"/>
      <c r="AHI29" s="15"/>
      <c r="AHJ29" s="15"/>
      <c r="AHK29" s="15"/>
      <c r="AHL29" s="15"/>
      <c r="AHM29" s="15"/>
      <c r="AHN29" s="15"/>
      <c r="AHO29" s="15"/>
      <c r="AHP29" s="15"/>
      <c r="AHQ29" s="15"/>
      <c r="AHR29" s="15"/>
      <c r="AHS29" s="15"/>
      <c r="AHT29" s="15"/>
      <c r="AHU29" s="15"/>
      <c r="AHV29" s="15"/>
      <c r="AHW29" s="15"/>
      <c r="AHX29" s="15"/>
      <c r="AHY29" s="15"/>
      <c r="AHZ29" s="15"/>
      <c r="AIA29" s="15"/>
      <c r="AIB29" s="15"/>
      <c r="AIC29" s="15"/>
      <c r="AID29" s="15"/>
      <c r="AIE29" s="15"/>
      <c r="AIF29" s="15"/>
      <c r="AIG29" s="15"/>
      <c r="AIH29" s="15"/>
      <c r="AII29" s="15"/>
      <c r="AIJ29" s="15"/>
      <c r="AIK29" s="15"/>
      <c r="AIL29" s="15"/>
      <c r="AIM29" s="15"/>
      <c r="AIN29" s="15"/>
      <c r="AIO29" s="15"/>
      <c r="AIP29" s="15"/>
      <c r="AIQ29" s="15"/>
      <c r="AIR29" s="15"/>
      <c r="AIS29" s="15"/>
      <c r="AIT29" s="15"/>
      <c r="AIU29" s="15"/>
      <c r="AIV29" s="15"/>
      <c r="AIW29" s="15"/>
      <c r="AIX29" s="15"/>
      <c r="AIY29" s="15"/>
      <c r="AIZ29" s="15"/>
      <c r="AJA29" s="15"/>
      <c r="AJB29" s="15"/>
      <c r="AJC29" s="15"/>
      <c r="AJD29" s="15"/>
      <c r="AJE29" s="15"/>
      <c r="AJF29" s="15"/>
      <c r="AJG29" s="15"/>
      <c r="AJH29" s="15"/>
      <c r="AJI29" s="15"/>
      <c r="AJJ29" s="15"/>
      <c r="AJK29" s="15"/>
      <c r="AJL29" s="15"/>
      <c r="AJM29" s="15"/>
      <c r="AJN29" s="15"/>
      <c r="AJO29" s="15"/>
      <c r="AJP29" s="15"/>
      <c r="AJQ29" s="15"/>
      <c r="AJR29" s="15"/>
      <c r="AJS29" s="15"/>
      <c r="AJT29" s="15"/>
      <c r="AJU29" s="15"/>
      <c r="AJV29" s="15"/>
      <c r="AJW29" s="15"/>
      <c r="AJX29" s="15"/>
      <c r="AJY29" s="15"/>
      <c r="AJZ29" s="15"/>
      <c r="AKA29" s="15"/>
      <c r="AKB29" s="15"/>
      <c r="AKC29" s="15"/>
      <c r="AKD29" s="15"/>
      <c r="AKE29" s="15"/>
      <c r="AKF29" s="15"/>
      <c r="AKG29" s="15"/>
      <c r="AKH29" s="15"/>
      <c r="AKI29" s="15"/>
      <c r="AKJ29" s="15"/>
      <c r="AKK29" s="15"/>
      <c r="AKL29" s="15"/>
      <c r="AKM29" s="15"/>
      <c r="AKN29" s="15"/>
      <c r="AKO29" s="15"/>
      <c r="AKP29" s="15"/>
      <c r="AKQ29" s="15"/>
      <c r="AKR29" s="15"/>
      <c r="AKS29" s="15"/>
      <c r="AKT29" s="15"/>
      <c r="AKU29" s="15"/>
      <c r="AKV29" s="15"/>
      <c r="AKW29" s="15"/>
      <c r="AKX29" s="15"/>
      <c r="AKY29" s="15"/>
      <c r="AKZ29" s="15"/>
      <c r="ALA29" s="15"/>
      <c r="ALB29" s="15"/>
      <c r="ALC29" s="15"/>
      <c r="ALD29" s="15"/>
      <c r="ALE29" s="15"/>
      <c r="ALF29" s="15"/>
      <c r="ALG29" s="15"/>
      <c r="ALH29" s="15"/>
      <c r="ALI29" s="15"/>
      <c r="ALJ29" s="15"/>
      <c r="ALK29" s="15"/>
      <c r="ALL29" s="15"/>
      <c r="ALM29" s="15"/>
      <c r="ALN29" s="15"/>
      <c r="ALO29" s="15"/>
      <c r="ALP29" s="15"/>
      <c r="ALQ29" s="15"/>
      <c r="ALR29" s="15"/>
      <c r="ALS29" s="15"/>
      <c r="ALT29" s="15"/>
      <c r="ALU29" s="15"/>
      <c r="ALV29" s="15"/>
      <c r="ALW29" s="15"/>
      <c r="ALX29" s="15"/>
      <c r="ALY29" s="15"/>
      <c r="ALZ29" s="15"/>
      <c r="AMA29" s="15"/>
      <c r="AMB29" s="15"/>
      <c r="AMC29" s="15"/>
      <c r="AMD29" s="15"/>
      <c r="AME29" s="15"/>
      <c r="AMF29" s="15"/>
      <c r="AMG29" s="15"/>
    </row>
    <row r="30" spans="1:1021" s="16" customFormat="1" x14ac:dyDescent="0.2">
      <c r="A30" s="17" t="s">
        <v>140</v>
      </c>
      <c r="B30" s="21" t="s">
        <v>139</v>
      </c>
      <c r="C30" s="45">
        <v>3138</v>
      </c>
      <c r="D30" s="44">
        <v>0</v>
      </c>
      <c r="E30" s="50">
        <f t="shared" si="0"/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15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15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15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15"/>
      <c r="ABZ30" s="15"/>
      <c r="ACA30" s="15"/>
      <c r="ACB30" s="15"/>
      <c r="ACC30" s="15"/>
      <c r="ACD30" s="15"/>
      <c r="ACE30" s="15"/>
      <c r="ACF30" s="15"/>
      <c r="ACG30" s="15"/>
      <c r="ACH30" s="15"/>
      <c r="ACI30" s="15"/>
      <c r="ACJ30" s="15"/>
      <c r="ACK30" s="15"/>
      <c r="ACL30" s="15"/>
      <c r="ACM30" s="15"/>
      <c r="ACN30" s="15"/>
      <c r="ACO30" s="15"/>
      <c r="ACP30" s="15"/>
      <c r="ACQ30" s="15"/>
      <c r="ACR30" s="15"/>
      <c r="ACS30" s="15"/>
      <c r="ACT30" s="15"/>
      <c r="ACU30" s="15"/>
      <c r="ACV30" s="15"/>
      <c r="ACW30" s="15"/>
      <c r="ACX30" s="15"/>
      <c r="ACY30" s="15"/>
      <c r="ACZ30" s="15"/>
      <c r="ADA30" s="15"/>
      <c r="ADB30" s="15"/>
      <c r="ADC30" s="15"/>
      <c r="ADD30" s="15"/>
      <c r="ADE30" s="15"/>
      <c r="ADF30" s="15"/>
      <c r="ADG30" s="15"/>
      <c r="ADH30" s="15"/>
      <c r="ADI30" s="15"/>
      <c r="ADJ30" s="15"/>
      <c r="ADK30" s="15"/>
      <c r="ADL30" s="15"/>
      <c r="ADM30" s="15"/>
      <c r="ADN30" s="15"/>
      <c r="ADO30" s="15"/>
      <c r="ADP30" s="15"/>
      <c r="ADQ30" s="15"/>
      <c r="ADR30" s="15"/>
      <c r="ADS30" s="15"/>
      <c r="ADT30" s="15"/>
      <c r="ADU30" s="15"/>
      <c r="ADV30" s="15"/>
      <c r="ADW30" s="15"/>
      <c r="ADX30" s="15"/>
      <c r="ADY30" s="15"/>
      <c r="ADZ30" s="15"/>
      <c r="AEA30" s="15"/>
      <c r="AEB30" s="15"/>
      <c r="AEC30" s="15"/>
      <c r="AED30" s="15"/>
      <c r="AEE30" s="15"/>
      <c r="AEF30" s="15"/>
      <c r="AEG30" s="15"/>
      <c r="AEH30" s="15"/>
      <c r="AEI30" s="15"/>
      <c r="AEJ30" s="15"/>
      <c r="AEK30" s="15"/>
      <c r="AEL30" s="15"/>
      <c r="AEM30" s="15"/>
      <c r="AEN30" s="15"/>
      <c r="AEO30" s="15"/>
      <c r="AEP30" s="15"/>
      <c r="AEQ30" s="15"/>
      <c r="AER30" s="15"/>
      <c r="AES30" s="15"/>
      <c r="AET30" s="15"/>
      <c r="AEU30" s="15"/>
      <c r="AEV30" s="15"/>
      <c r="AEW30" s="15"/>
      <c r="AEX30" s="15"/>
      <c r="AEY30" s="15"/>
      <c r="AEZ30" s="15"/>
      <c r="AFA30" s="15"/>
      <c r="AFB30" s="15"/>
      <c r="AFC30" s="15"/>
      <c r="AFD30" s="15"/>
      <c r="AFE30" s="15"/>
      <c r="AFF30" s="15"/>
      <c r="AFG30" s="15"/>
      <c r="AFH30" s="15"/>
      <c r="AFI30" s="15"/>
      <c r="AFJ30" s="15"/>
      <c r="AFK30" s="15"/>
      <c r="AFL30" s="15"/>
      <c r="AFM30" s="15"/>
      <c r="AFN30" s="15"/>
      <c r="AFO30" s="15"/>
      <c r="AFP30" s="15"/>
      <c r="AFQ30" s="15"/>
      <c r="AFR30" s="15"/>
      <c r="AFS30" s="15"/>
      <c r="AFT30" s="15"/>
      <c r="AFU30" s="15"/>
      <c r="AFV30" s="15"/>
      <c r="AFW30" s="15"/>
      <c r="AFX30" s="15"/>
      <c r="AFY30" s="15"/>
      <c r="AFZ30" s="15"/>
      <c r="AGA30" s="15"/>
      <c r="AGB30" s="15"/>
      <c r="AGC30" s="15"/>
      <c r="AGD30" s="15"/>
      <c r="AGE30" s="15"/>
      <c r="AGF30" s="15"/>
      <c r="AGG30" s="15"/>
      <c r="AGH30" s="15"/>
      <c r="AGI30" s="15"/>
      <c r="AGJ30" s="15"/>
      <c r="AGK30" s="15"/>
      <c r="AGL30" s="15"/>
      <c r="AGM30" s="15"/>
      <c r="AGN30" s="15"/>
      <c r="AGO30" s="15"/>
      <c r="AGP30" s="15"/>
      <c r="AGQ30" s="15"/>
      <c r="AGR30" s="15"/>
      <c r="AGS30" s="15"/>
      <c r="AGT30" s="15"/>
      <c r="AGU30" s="15"/>
      <c r="AGV30" s="15"/>
      <c r="AGW30" s="15"/>
      <c r="AGX30" s="15"/>
      <c r="AGY30" s="15"/>
      <c r="AGZ30" s="15"/>
      <c r="AHA30" s="15"/>
      <c r="AHB30" s="15"/>
      <c r="AHC30" s="15"/>
      <c r="AHD30" s="15"/>
      <c r="AHE30" s="15"/>
      <c r="AHF30" s="15"/>
      <c r="AHG30" s="15"/>
      <c r="AHH30" s="15"/>
      <c r="AHI30" s="15"/>
      <c r="AHJ30" s="15"/>
      <c r="AHK30" s="15"/>
      <c r="AHL30" s="15"/>
      <c r="AHM30" s="15"/>
      <c r="AHN30" s="15"/>
      <c r="AHO30" s="15"/>
      <c r="AHP30" s="15"/>
      <c r="AHQ30" s="15"/>
      <c r="AHR30" s="15"/>
      <c r="AHS30" s="15"/>
      <c r="AHT30" s="15"/>
      <c r="AHU30" s="15"/>
      <c r="AHV30" s="15"/>
      <c r="AHW30" s="15"/>
      <c r="AHX30" s="15"/>
      <c r="AHY30" s="15"/>
      <c r="AHZ30" s="15"/>
      <c r="AIA30" s="15"/>
      <c r="AIB30" s="15"/>
      <c r="AIC30" s="15"/>
      <c r="AID30" s="15"/>
      <c r="AIE30" s="15"/>
      <c r="AIF30" s="15"/>
      <c r="AIG30" s="15"/>
      <c r="AIH30" s="15"/>
      <c r="AII30" s="15"/>
      <c r="AIJ30" s="15"/>
      <c r="AIK30" s="15"/>
      <c r="AIL30" s="15"/>
      <c r="AIM30" s="15"/>
      <c r="AIN30" s="15"/>
      <c r="AIO30" s="15"/>
      <c r="AIP30" s="15"/>
      <c r="AIQ30" s="15"/>
      <c r="AIR30" s="15"/>
      <c r="AIS30" s="15"/>
      <c r="AIT30" s="15"/>
      <c r="AIU30" s="15"/>
      <c r="AIV30" s="15"/>
      <c r="AIW30" s="15"/>
      <c r="AIX30" s="15"/>
      <c r="AIY30" s="15"/>
      <c r="AIZ30" s="15"/>
      <c r="AJA30" s="15"/>
      <c r="AJB30" s="15"/>
      <c r="AJC30" s="15"/>
      <c r="AJD30" s="15"/>
      <c r="AJE30" s="15"/>
      <c r="AJF30" s="15"/>
      <c r="AJG30" s="15"/>
      <c r="AJH30" s="15"/>
      <c r="AJI30" s="15"/>
      <c r="AJJ30" s="15"/>
      <c r="AJK30" s="15"/>
      <c r="AJL30" s="15"/>
      <c r="AJM30" s="15"/>
      <c r="AJN30" s="15"/>
      <c r="AJO30" s="15"/>
      <c r="AJP30" s="15"/>
      <c r="AJQ30" s="15"/>
      <c r="AJR30" s="15"/>
      <c r="AJS30" s="15"/>
      <c r="AJT30" s="15"/>
      <c r="AJU30" s="15"/>
      <c r="AJV30" s="15"/>
      <c r="AJW30" s="15"/>
      <c r="AJX30" s="15"/>
      <c r="AJY30" s="15"/>
      <c r="AJZ30" s="15"/>
      <c r="AKA30" s="15"/>
      <c r="AKB30" s="15"/>
      <c r="AKC30" s="15"/>
      <c r="AKD30" s="15"/>
      <c r="AKE30" s="15"/>
      <c r="AKF30" s="15"/>
      <c r="AKG30" s="15"/>
      <c r="AKH30" s="15"/>
      <c r="AKI30" s="15"/>
      <c r="AKJ30" s="15"/>
      <c r="AKK30" s="15"/>
      <c r="AKL30" s="15"/>
      <c r="AKM30" s="15"/>
      <c r="AKN30" s="15"/>
      <c r="AKO30" s="15"/>
      <c r="AKP30" s="15"/>
      <c r="AKQ30" s="15"/>
      <c r="AKR30" s="15"/>
      <c r="AKS30" s="15"/>
      <c r="AKT30" s="15"/>
      <c r="AKU30" s="15"/>
      <c r="AKV30" s="15"/>
      <c r="AKW30" s="15"/>
      <c r="AKX30" s="15"/>
      <c r="AKY30" s="15"/>
      <c r="AKZ30" s="15"/>
      <c r="ALA30" s="15"/>
      <c r="ALB30" s="15"/>
      <c r="ALC30" s="15"/>
      <c r="ALD30" s="15"/>
      <c r="ALE30" s="15"/>
      <c r="ALF30" s="15"/>
      <c r="ALG30" s="15"/>
      <c r="ALH30" s="15"/>
      <c r="ALI30" s="15"/>
      <c r="ALJ30" s="15"/>
      <c r="ALK30" s="15"/>
      <c r="ALL30" s="15"/>
      <c r="ALM30" s="15"/>
      <c r="ALN30" s="15"/>
      <c r="ALO30" s="15"/>
      <c r="ALP30" s="15"/>
      <c r="ALQ30" s="15"/>
      <c r="ALR30" s="15"/>
      <c r="ALS30" s="15"/>
      <c r="ALT30" s="15"/>
      <c r="ALU30" s="15"/>
      <c r="ALV30" s="15"/>
      <c r="ALW30" s="15"/>
      <c r="ALX30" s="15"/>
      <c r="ALY30" s="15"/>
      <c r="ALZ30" s="15"/>
      <c r="AMA30" s="15"/>
      <c r="AMB30" s="15"/>
      <c r="AMC30" s="15"/>
      <c r="AMD30" s="15"/>
      <c r="AME30" s="15"/>
      <c r="AMF30" s="15"/>
      <c r="AMG30" s="15"/>
    </row>
    <row r="31" spans="1:1021" ht="18.75" customHeight="1" x14ac:dyDescent="0.2">
      <c r="A31" s="8" t="s">
        <v>52</v>
      </c>
      <c r="B31" s="34" t="s">
        <v>53</v>
      </c>
      <c r="C31" s="46">
        <f>C32+C33+C34+C35+C36</f>
        <v>387572.43000000005</v>
      </c>
      <c r="D31" s="46">
        <f>D32+D33+D34+D35+D36</f>
        <v>211363.08699999997</v>
      </c>
      <c r="E31" s="48">
        <f t="shared" si="0"/>
        <v>54.535119280801261</v>
      </c>
    </row>
    <row r="32" spans="1:1021" x14ac:dyDescent="0.2">
      <c r="A32" s="6" t="s">
        <v>54</v>
      </c>
      <c r="B32" s="18" t="s">
        <v>55</v>
      </c>
      <c r="C32" s="44">
        <v>147828.89000000001</v>
      </c>
      <c r="D32" s="44">
        <v>80587.759999999995</v>
      </c>
      <c r="E32" s="50">
        <f t="shared" si="0"/>
        <v>54.51421572603298</v>
      </c>
    </row>
    <row r="33" spans="1:1021" x14ac:dyDescent="0.2">
      <c r="A33" s="6" t="s">
        <v>56</v>
      </c>
      <c r="B33" s="18" t="s">
        <v>57</v>
      </c>
      <c r="C33" s="44">
        <v>166248.76</v>
      </c>
      <c r="D33" s="44">
        <v>95881.84</v>
      </c>
      <c r="E33" s="50">
        <f t="shared" si="0"/>
        <v>57.673717385922153</v>
      </c>
      <c r="H33" s="9"/>
    </row>
    <row r="34" spans="1:1021" s="16" customFormat="1" x14ac:dyDescent="0.2">
      <c r="A34" s="19" t="s">
        <v>58</v>
      </c>
      <c r="B34" s="18" t="s">
        <v>59</v>
      </c>
      <c r="C34" s="44">
        <v>61301.78</v>
      </c>
      <c r="D34" s="44">
        <v>29151.22</v>
      </c>
      <c r="E34" s="50">
        <f t="shared" si="0"/>
        <v>47.553627317183938</v>
      </c>
      <c r="F34" s="15"/>
      <c r="G34" s="15"/>
      <c r="H34" s="29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  <c r="ALM34" s="15"/>
      <c r="ALN34" s="15"/>
      <c r="ALO34" s="15"/>
      <c r="ALP34" s="15"/>
      <c r="ALQ34" s="15"/>
      <c r="ALR34" s="15"/>
      <c r="ALS34" s="15"/>
      <c r="ALT34" s="15"/>
      <c r="ALU34" s="15"/>
      <c r="ALV34" s="15"/>
      <c r="ALW34" s="15"/>
      <c r="ALX34" s="15"/>
      <c r="ALY34" s="15"/>
      <c r="ALZ34" s="15"/>
      <c r="AMA34" s="15"/>
      <c r="AMB34" s="15"/>
      <c r="AMC34" s="15"/>
      <c r="AMD34" s="15"/>
      <c r="AME34" s="15"/>
      <c r="AMF34" s="15"/>
      <c r="AMG34" s="15"/>
    </row>
    <row r="35" spans="1:1021" s="16" customFormat="1" x14ac:dyDescent="0.2">
      <c r="A35" s="19" t="s">
        <v>60</v>
      </c>
      <c r="B35" s="18" t="s">
        <v>61</v>
      </c>
      <c r="C35" s="44">
        <v>2980.2</v>
      </c>
      <c r="D35" s="44">
        <v>2885.797</v>
      </c>
      <c r="E35" s="50">
        <f t="shared" si="0"/>
        <v>96.832326689483935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  <c r="ALM35" s="15"/>
      <c r="ALN35" s="15"/>
      <c r="ALO35" s="15"/>
      <c r="ALP35" s="15"/>
      <c r="ALQ35" s="15"/>
      <c r="ALR35" s="15"/>
      <c r="ALS35" s="15"/>
      <c r="ALT35" s="15"/>
      <c r="ALU35" s="15"/>
      <c r="ALV35" s="15"/>
      <c r="ALW35" s="15"/>
      <c r="ALX35" s="15"/>
      <c r="ALY35" s="15"/>
      <c r="ALZ35" s="15"/>
      <c r="AMA35" s="15"/>
      <c r="AMB35" s="15"/>
      <c r="AMC35" s="15"/>
      <c r="AMD35" s="15"/>
      <c r="AME35" s="15"/>
      <c r="AMF35" s="15"/>
      <c r="AMG35" s="15"/>
    </row>
    <row r="36" spans="1:1021" s="16" customFormat="1" x14ac:dyDescent="0.2">
      <c r="A36" s="19" t="s">
        <v>62</v>
      </c>
      <c r="B36" s="18" t="s">
        <v>63</v>
      </c>
      <c r="C36" s="44">
        <v>9212.7999999999993</v>
      </c>
      <c r="D36" s="44">
        <v>2856.47</v>
      </c>
      <c r="E36" s="50">
        <f t="shared" si="0"/>
        <v>31.005448940604374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  <c r="ALM36" s="15"/>
      <c r="ALN36" s="15"/>
      <c r="ALO36" s="15"/>
      <c r="ALP36" s="15"/>
      <c r="ALQ36" s="15"/>
      <c r="ALR36" s="15"/>
      <c r="ALS36" s="15"/>
      <c r="ALT36" s="15"/>
      <c r="ALU36" s="15"/>
      <c r="ALV36" s="15"/>
      <c r="ALW36" s="15"/>
      <c r="ALX36" s="15"/>
      <c r="ALY36" s="15"/>
      <c r="ALZ36" s="15"/>
      <c r="AMA36" s="15"/>
      <c r="AMB36" s="15"/>
      <c r="AMC36" s="15"/>
      <c r="AMD36" s="15"/>
      <c r="AME36" s="15"/>
      <c r="AMF36" s="15"/>
      <c r="AMG36" s="15"/>
    </row>
    <row r="37" spans="1:1021" s="16" customFormat="1" ht="18.75" customHeight="1" x14ac:dyDescent="0.2">
      <c r="A37" s="25" t="s">
        <v>64</v>
      </c>
      <c r="B37" s="34" t="s">
        <v>65</v>
      </c>
      <c r="C37" s="46">
        <f>C38</f>
        <v>82908.89</v>
      </c>
      <c r="D37" s="46">
        <f>D38</f>
        <v>28470.25</v>
      </c>
      <c r="E37" s="48">
        <f t="shared" si="0"/>
        <v>34.339200536878494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  <c r="ALM37" s="15"/>
      <c r="ALN37" s="15"/>
      <c r="ALO37" s="15"/>
      <c r="ALP37" s="15"/>
      <c r="ALQ37" s="15"/>
      <c r="ALR37" s="15"/>
      <c r="ALS37" s="15"/>
      <c r="ALT37" s="15"/>
      <c r="ALU37" s="15"/>
      <c r="ALV37" s="15"/>
      <c r="ALW37" s="15"/>
      <c r="ALX37" s="15"/>
      <c r="ALY37" s="15"/>
      <c r="ALZ37" s="15"/>
      <c r="AMA37" s="15"/>
      <c r="AMB37" s="15"/>
      <c r="AMC37" s="15"/>
      <c r="AMD37" s="15"/>
      <c r="AME37" s="15"/>
      <c r="AMF37" s="15"/>
      <c r="AMG37" s="15"/>
    </row>
    <row r="38" spans="1:1021" s="16" customFormat="1" x14ac:dyDescent="0.2">
      <c r="A38" s="19" t="s">
        <v>66</v>
      </c>
      <c r="B38" s="18" t="s">
        <v>67</v>
      </c>
      <c r="C38" s="44">
        <v>82908.89</v>
      </c>
      <c r="D38" s="44">
        <v>28470.25</v>
      </c>
      <c r="E38" s="50">
        <f t="shared" si="0"/>
        <v>34.339200536878494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  <c r="ALM38" s="15"/>
      <c r="ALN38" s="15"/>
      <c r="ALO38" s="15"/>
      <c r="ALP38" s="15"/>
      <c r="ALQ38" s="15"/>
      <c r="ALR38" s="15"/>
      <c r="ALS38" s="15"/>
      <c r="ALT38" s="15"/>
      <c r="ALU38" s="15"/>
      <c r="ALV38" s="15"/>
      <c r="ALW38" s="15"/>
      <c r="ALX38" s="15"/>
      <c r="ALY38" s="15"/>
      <c r="ALZ38" s="15"/>
      <c r="AMA38" s="15"/>
      <c r="AMB38" s="15"/>
      <c r="AMC38" s="15"/>
      <c r="AMD38" s="15"/>
      <c r="AME38" s="15"/>
      <c r="AMF38" s="15"/>
      <c r="AMG38" s="15"/>
    </row>
    <row r="39" spans="1:1021" s="16" customFormat="1" ht="18.75" customHeight="1" x14ac:dyDescent="0.2">
      <c r="A39" s="40" t="s">
        <v>68</v>
      </c>
      <c r="B39" s="34" t="s">
        <v>69</v>
      </c>
      <c r="C39" s="46">
        <f>C40</f>
        <v>356.5</v>
      </c>
      <c r="D39" s="46">
        <f>D40</f>
        <v>343.67399999999998</v>
      </c>
      <c r="E39" s="48">
        <f t="shared" si="0"/>
        <v>96.402244039270684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  <c r="ALM39" s="15"/>
      <c r="ALN39" s="15"/>
      <c r="ALO39" s="15"/>
      <c r="ALP39" s="15"/>
      <c r="ALQ39" s="15"/>
      <c r="ALR39" s="15"/>
      <c r="ALS39" s="15"/>
      <c r="ALT39" s="15"/>
      <c r="ALU39" s="15"/>
      <c r="ALV39" s="15"/>
      <c r="ALW39" s="15"/>
      <c r="ALX39" s="15"/>
      <c r="ALY39" s="15"/>
      <c r="ALZ39" s="15"/>
      <c r="AMA39" s="15"/>
      <c r="AMB39" s="15"/>
      <c r="AMC39" s="15"/>
      <c r="AMD39" s="15"/>
      <c r="AME39" s="15"/>
      <c r="AMF39" s="15"/>
      <c r="AMG39" s="15"/>
    </row>
    <row r="40" spans="1:1021" s="16" customFormat="1" x14ac:dyDescent="0.2">
      <c r="A40" s="19" t="s">
        <v>70</v>
      </c>
      <c r="B40" s="30" t="s">
        <v>71</v>
      </c>
      <c r="C40" s="56">
        <v>356.5</v>
      </c>
      <c r="D40" s="44">
        <v>343.67399999999998</v>
      </c>
      <c r="E40" s="50">
        <f t="shared" si="0"/>
        <v>96.402244039270684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  <c r="ALM40" s="15"/>
      <c r="ALN40" s="15"/>
      <c r="ALO40" s="15"/>
      <c r="ALP40" s="15"/>
      <c r="ALQ40" s="15"/>
      <c r="ALR40" s="15"/>
      <c r="ALS40" s="15"/>
      <c r="ALT40" s="15"/>
      <c r="ALU40" s="15"/>
      <c r="ALV40" s="15"/>
      <c r="ALW40" s="15"/>
      <c r="ALX40" s="15"/>
      <c r="ALY40" s="15"/>
      <c r="ALZ40" s="15"/>
      <c r="AMA40" s="15"/>
      <c r="AMB40" s="15"/>
      <c r="AMC40" s="15"/>
      <c r="AMD40" s="15"/>
      <c r="AME40" s="15"/>
      <c r="AMF40" s="15"/>
      <c r="AMG40" s="15"/>
    </row>
    <row r="41" spans="1:1021" s="16" customFormat="1" ht="18" customHeight="1" x14ac:dyDescent="0.2">
      <c r="A41" s="25" t="s">
        <v>72</v>
      </c>
      <c r="B41" s="34" t="s">
        <v>73</v>
      </c>
      <c r="C41" s="46">
        <f>C42+C43+C44</f>
        <v>27090.99</v>
      </c>
      <c r="D41" s="46">
        <f t="shared" ref="D41:E41" si="2">D42+D43+D44</f>
        <v>15725.570000000002</v>
      </c>
      <c r="E41" s="46">
        <f t="shared" si="2"/>
        <v>141.89910478700494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  <c r="ALM41" s="15"/>
      <c r="ALN41" s="15"/>
      <c r="ALO41" s="15"/>
      <c r="ALP41" s="15"/>
      <c r="ALQ41" s="15"/>
      <c r="ALR41" s="15"/>
      <c r="ALS41" s="15"/>
      <c r="ALT41" s="15"/>
      <c r="ALU41" s="15"/>
      <c r="ALV41" s="15"/>
      <c r="ALW41" s="15"/>
      <c r="ALX41" s="15"/>
      <c r="ALY41" s="15"/>
      <c r="ALZ41" s="15"/>
      <c r="AMA41" s="15"/>
      <c r="AMB41" s="15"/>
      <c r="AMC41" s="15"/>
      <c r="AMD41" s="15"/>
      <c r="AME41" s="15"/>
      <c r="AMF41" s="15"/>
      <c r="AMG41" s="15"/>
    </row>
    <row r="42" spans="1:1021" s="16" customFormat="1" x14ac:dyDescent="0.2">
      <c r="A42" s="19" t="s">
        <v>74</v>
      </c>
      <c r="B42" s="18" t="s">
        <v>75</v>
      </c>
      <c r="C42" s="44">
        <v>2232.1999999999998</v>
      </c>
      <c r="D42" s="44">
        <v>1103.5999999999999</v>
      </c>
      <c r="E42" s="50">
        <f t="shared" si="0"/>
        <v>49.440014335633009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  <c r="ALM42" s="15"/>
      <c r="ALN42" s="15"/>
      <c r="ALO42" s="15"/>
      <c r="ALP42" s="15"/>
      <c r="ALQ42" s="15"/>
      <c r="ALR42" s="15"/>
      <c r="ALS42" s="15"/>
      <c r="ALT42" s="15"/>
      <c r="ALU42" s="15"/>
      <c r="ALV42" s="15"/>
      <c r="ALW42" s="15"/>
      <c r="ALX42" s="15"/>
      <c r="ALY42" s="15"/>
      <c r="ALZ42" s="15"/>
      <c r="AMA42" s="15"/>
      <c r="AMB42" s="15"/>
      <c r="AMC42" s="15"/>
      <c r="AMD42" s="15"/>
      <c r="AME42" s="15"/>
      <c r="AMF42" s="15"/>
      <c r="AMG42" s="15"/>
    </row>
    <row r="43" spans="1:1021" x14ac:dyDescent="0.2">
      <c r="A43" s="6" t="s">
        <v>76</v>
      </c>
      <c r="B43" s="18" t="s">
        <v>77</v>
      </c>
      <c r="C43" s="44">
        <v>23402.59</v>
      </c>
      <c r="D43" s="44">
        <v>14156.45</v>
      </c>
      <c r="E43" s="50">
        <f t="shared" si="0"/>
        <v>60.490954206350665</v>
      </c>
    </row>
    <row r="44" spans="1:1021" s="16" customFormat="1" ht="12" customHeight="1" x14ac:dyDescent="0.2">
      <c r="A44" s="19" t="s">
        <v>78</v>
      </c>
      <c r="B44" s="18" t="s">
        <v>79</v>
      </c>
      <c r="C44" s="44">
        <v>1456.2</v>
      </c>
      <c r="D44" s="44">
        <v>465.52</v>
      </c>
      <c r="E44" s="50">
        <f t="shared" si="0"/>
        <v>31.968136245021284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  <c r="ALM44" s="15"/>
      <c r="ALN44" s="15"/>
      <c r="ALO44" s="15"/>
      <c r="ALP44" s="15"/>
      <c r="ALQ44" s="15"/>
      <c r="ALR44" s="15"/>
      <c r="ALS44" s="15"/>
      <c r="ALT44" s="15"/>
      <c r="ALU44" s="15"/>
      <c r="ALV44" s="15"/>
      <c r="ALW44" s="15"/>
      <c r="ALX44" s="15"/>
      <c r="ALY44" s="15"/>
      <c r="ALZ44" s="15"/>
      <c r="AMA44" s="15"/>
      <c r="AMB44" s="15"/>
      <c r="AMC44" s="15"/>
      <c r="AMD44" s="15"/>
      <c r="AME44" s="15"/>
      <c r="AMF44" s="15"/>
      <c r="AMG44" s="15"/>
    </row>
    <row r="45" spans="1:1021" ht="19.5" customHeight="1" x14ac:dyDescent="0.2">
      <c r="A45" s="7" t="s">
        <v>80</v>
      </c>
      <c r="B45" s="34" t="s">
        <v>81</v>
      </c>
      <c r="C45" s="46">
        <f>C46+C47</f>
        <v>58524.340000000004</v>
      </c>
      <c r="D45" s="46">
        <f>D46+D47</f>
        <v>14331.69</v>
      </c>
      <c r="E45" s="48">
        <f t="shared" si="0"/>
        <v>24.488426524758758</v>
      </c>
    </row>
    <row r="46" spans="1:1021" s="16" customFormat="1" ht="18.75" customHeight="1" x14ac:dyDescent="0.2">
      <c r="A46" s="19" t="s">
        <v>136</v>
      </c>
      <c r="B46" s="18" t="s">
        <v>138</v>
      </c>
      <c r="C46" s="44">
        <v>56764.44</v>
      </c>
      <c r="D46" s="44">
        <v>12571.79</v>
      </c>
      <c r="E46" s="50">
        <f t="shared" si="0"/>
        <v>22.14729855522225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  <c r="AED46" s="15"/>
      <c r="AEE46" s="15"/>
      <c r="AEF46" s="15"/>
      <c r="AEG46" s="15"/>
      <c r="AEH46" s="15"/>
      <c r="AEI46" s="15"/>
      <c r="AEJ46" s="15"/>
      <c r="AEK46" s="15"/>
      <c r="AEL46" s="15"/>
      <c r="AEM46" s="15"/>
      <c r="AEN46" s="15"/>
      <c r="AEO46" s="15"/>
      <c r="AEP46" s="15"/>
      <c r="AEQ46" s="15"/>
      <c r="AER46" s="15"/>
      <c r="AES46" s="15"/>
      <c r="AET46" s="15"/>
      <c r="AEU46" s="15"/>
      <c r="AEV46" s="15"/>
      <c r="AEW46" s="15"/>
      <c r="AEX46" s="15"/>
      <c r="AEY46" s="15"/>
      <c r="AEZ46" s="15"/>
      <c r="AFA46" s="15"/>
      <c r="AFB46" s="15"/>
      <c r="AFC46" s="15"/>
      <c r="AFD46" s="15"/>
      <c r="AFE46" s="15"/>
      <c r="AFF46" s="15"/>
      <c r="AFG46" s="15"/>
      <c r="AFH46" s="15"/>
      <c r="AFI46" s="15"/>
      <c r="AFJ46" s="15"/>
      <c r="AFK46" s="15"/>
      <c r="AFL46" s="15"/>
      <c r="AFM46" s="15"/>
      <c r="AFN46" s="15"/>
      <c r="AFO46" s="15"/>
      <c r="AFP46" s="15"/>
      <c r="AFQ46" s="15"/>
      <c r="AFR46" s="15"/>
      <c r="AFS46" s="15"/>
      <c r="AFT46" s="15"/>
      <c r="AFU46" s="15"/>
      <c r="AFV46" s="15"/>
      <c r="AFW46" s="15"/>
      <c r="AFX46" s="15"/>
      <c r="AFY46" s="15"/>
      <c r="AFZ46" s="15"/>
      <c r="AGA46" s="15"/>
      <c r="AGB46" s="15"/>
      <c r="AGC46" s="15"/>
      <c r="AGD46" s="15"/>
      <c r="AGE46" s="15"/>
      <c r="AGF46" s="15"/>
      <c r="AGG46" s="15"/>
      <c r="AGH46" s="15"/>
      <c r="AGI46" s="15"/>
      <c r="AGJ46" s="15"/>
      <c r="AGK46" s="15"/>
      <c r="AGL46" s="15"/>
      <c r="AGM46" s="15"/>
      <c r="AGN46" s="15"/>
      <c r="AGO46" s="15"/>
      <c r="AGP46" s="15"/>
      <c r="AGQ46" s="15"/>
      <c r="AGR46" s="15"/>
      <c r="AGS46" s="15"/>
      <c r="AGT46" s="15"/>
      <c r="AGU46" s="15"/>
      <c r="AGV46" s="15"/>
      <c r="AGW46" s="15"/>
      <c r="AGX46" s="15"/>
      <c r="AGY46" s="15"/>
      <c r="AGZ46" s="15"/>
      <c r="AHA46" s="15"/>
      <c r="AHB46" s="15"/>
      <c r="AHC46" s="15"/>
      <c r="AHD46" s="15"/>
      <c r="AHE46" s="15"/>
      <c r="AHF46" s="15"/>
      <c r="AHG46" s="15"/>
      <c r="AHH46" s="15"/>
      <c r="AHI46" s="15"/>
      <c r="AHJ46" s="15"/>
      <c r="AHK46" s="15"/>
      <c r="AHL46" s="15"/>
      <c r="AHM46" s="15"/>
      <c r="AHN46" s="15"/>
      <c r="AHO46" s="15"/>
      <c r="AHP46" s="15"/>
      <c r="AHQ46" s="15"/>
      <c r="AHR46" s="15"/>
      <c r="AHS46" s="15"/>
      <c r="AHT46" s="15"/>
      <c r="AHU46" s="15"/>
      <c r="AHV46" s="15"/>
      <c r="AHW46" s="15"/>
      <c r="AHX46" s="15"/>
      <c r="AHY46" s="15"/>
      <c r="AHZ46" s="15"/>
      <c r="AIA46" s="15"/>
      <c r="AIB46" s="15"/>
      <c r="AIC46" s="15"/>
      <c r="AID46" s="15"/>
      <c r="AIE46" s="15"/>
      <c r="AIF46" s="15"/>
      <c r="AIG46" s="15"/>
      <c r="AIH46" s="15"/>
      <c r="AII46" s="15"/>
      <c r="AIJ46" s="15"/>
      <c r="AIK46" s="15"/>
      <c r="AIL46" s="15"/>
      <c r="AIM46" s="15"/>
      <c r="AIN46" s="15"/>
      <c r="AIO46" s="15"/>
      <c r="AIP46" s="15"/>
      <c r="AIQ46" s="15"/>
      <c r="AIR46" s="15"/>
      <c r="AIS46" s="15"/>
      <c r="AIT46" s="15"/>
      <c r="AIU46" s="15"/>
      <c r="AIV46" s="15"/>
      <c r="AIW46" s="15"/>
      <c r="AIX46" s="15"/>
      <c r="AIY46" s="15"/>
      <c r="AIZ46" s="15"/>
      <c r="AJA46" s="15"/>
      <c r="AJB46" s="15"/>
      <c r="AJC46" s="15"/>
      <c r="AJD46" s="15"/>
      <c r="AJE46" s="15"/>
      <c r="AJF46" s="15"/>
      <c r="AJG46" s="15"/>
      <c r="AJH46" s="15"/>
      <c r="AJI46" s="15"/>
      <c r="AJJ46" s="15"/>
      <c r="AJK46" s="15"/>
      <c r="AJL46" s="15"/>
      <c r="AJM46" s="15"/>
      <c r="AJN46" s="15"/>
      <c r="AJO46" s="15"/>
      <c r="AJP46" s="15"/>
      <c r="AJQ46" s="15"/>
      <c r="AJR46" s="15"/>
      <c r="AJS46" s="15"/>
      <c r="AJT46" s="15"/>
      <c r="AJU46" s="15"/>
      <c r="AJV46" s="15"/>
      <c r="AJW46" s="15"/>
      <c r="AJX46" s="15"/>
      <c r="AJY46" s="15"/>
      <c r="AJZ46" s="15"/>
      <c r="AKA46" s="15"/>
      <c r="AKB46" s="15"/>
      <c r="AKC46" s="15"/>
      <c r="AKD46" s="15"/>
      <c r="AKE46" s="15"/>
      <c r="AKF46" s="15"/>
      <c r="AKG46" s="15"/>
      <c r="AKH46" s="15"/>
      <c r="AKI46" s="15"/>
      <c r="AKJ46" s="15"/>
      <c r="AKK46" s="15"/>
      <c r="AKL46" s="15"/>
      <c r="AKM46" s="15"/>
      <c r="AKN46" s="15"/>
      <c r="AKO46" s="15"/>
      <c r="AKP46" s="15"/>
      <c r="AKQ46" s="15"/>
      <c r="AKR46" s="15"/>
      <c r="AKS46" s="15"/>
      <c r="AKT46" s="15"/>
      <c r="AKU46" s="15"/>
      <c r="AKV46" s="15"/>
      <c r="AKW46" s="15"/>
      <c r="AKX46" s="15"/>
      <c r="AKY46" s="15"/>
      <c r="AKZ46" s="15"/>
      <c r="ALA46" s="15"/>
      <c r="ALB46" s="15"/>
      <c r="ALC46" s="15"/>
      <c r="ALD46" s="15"/>
      <c r="ALE46" s="15"/>
      <c r="ALF46" s="15"/>
      <c r="ALG46" s="15"/>
      <c r="ALH46" s="15"/>
      <c r="ALI46" s="15"/>
      <c r="ALJ46" s="15"/>
      <c r="ALK46" s="15"/>
      <c r="ALL46" s="15"/>
      <c r="ALM46" s="15"/>
      <c r="ALN46" s="15"/>
      <c r="ALO46" s="15"/>
      <c r="ALP46" s="15"/>
      <c r="ALQ46" s="15"/>
      <c r="ALR46" s="15"/>
      <c r="ALS46" s="15"/>
      <c r="ALT46" s="15"/>
      <c r="ALU46" s="15"/>
      <c r="ALV46" s="15"/>
      <c r="ALW46" s="15"/>
      <c r="ALX46" s="15"/>
      <c r="ALY46" s="15"/>
      <c r="ALZ46" s="15"/>
      <c r="AMA46" s="15"/>
      <c r="AMB46" s="15"/>
      <c r="AMC46" s="15"/>
      <c r="AMD46" s="15"/>
      <c r="AME46" s="15"/>
      <c r="AMF46" s="15"/>
      <c r="AMG46" s="15"/>
    </row>
    <row r="47" spans="1:1021" s="16" customFormat="1" x14ac:dyDescent="0.2">
      <c r="A47" s="19" t="s">
        <v>82</v>
      </c>
      <c r="B47" s="18" t="s">
        <v>83</v>
      </c>
      <c r="C47" s="44">
        <v>1759.9</v>
      </c>
      <c r="D47" s="44">
        <v>1759.9</v>
      </c>
      <c r="E47" s="50">
        <f t="shared" si="0"/>
        <v>100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  <c r="AED47" s="15"/>
      <c r="AEE47" s="15"/>
      <c r="AEF47" s="15"/>
      <c r="AEG47" s="15"/>
      <c r="AEH47" s="15"/>
      <c r="AEI47" s="15"/>
      <c r="AEJ47" s="15"/>
      <c r="AEK47" s="15"/>
      <c r="AEL47" s="15"/>
      <c r="AEM47" s="15"/>
      <c r="AEN47" s="15"/>
      <c r="AEO47" s="15"/>
      <c r="AEP47" s="15"/>
      <c r="AEQ47" s="15"/>
      <c r="AER47" s="15"/>
      <c r="AES47" s="15"/>
      <c r="AET47" s="15"/>
      <c r="AEU47" s="15"/>
      <c r="AEV47" s="15"/>
      <c r="AEW47" s="15"/>
      <c r="AEX47" s="15"/>
      <c r="AEY47" s="15"/>
      <c r="AEZ47" s="15"/>
      <c r="AFA47" s="15"/>
      <c r="AFB47" s="15"/>
      <c r="AFC47" s="15"/>
      <c r="AFD47" s="15"/>
      <c r="AFE47" s="15"/>
      <c r="AFF47" s="15"/>
      <c r="AFG47" s="15"/>
      <c r="AFH47" s="15"/>
      <c r="AFI47" s="15"/>
      <c r="AFJ47" s="15"/>
      <c r="AFK47" s="15"/>
      <c r="AFL47" s="15"/>
      <c r="AFM47" s="15"/>
      <c r="AFN47" s="15"/>
      <c r="AFO47" s="15"/>
      <c r="AFP47" s="15"/>
      <c r="AFQ47" s="15"/>
      <c r="AFR47" s="15"/>
      <c r="AFS47" s="15"/>
      <c r="AFT47" s="15"/>
      <c r="AFU47" s="15"/>
      <c r="AFV47" s="15"/>
      <c r="AFW47" s="15"/>
      <c r="AFX47" s="15"/>
      <c r="AFY47" s="15"/>
      <c r="AFZ47" s="15"/>
      <c r="AGA47" s="15"/>
      <c r="AGB47" s="15"/>
      <c r="AGC47" s="15"/>
      <c r="AGD47" s="15"/>
      <c r="AGE47" s="15"/>
      <c r="AGF47" s="15"/>
      <c r="AGG47" s="15"/>
      <c r="AGH47" s="15"/>
      <c r="AGI47" s="15"/>
      <c r="AGJ47" s="15"/>
      <c r="AGK47" s="15"/>
      <c r="AGL47" s="15"/>
      <c r="AGM47" s="15"/>
      <c r="AGN47" s="15"/>
      <c r="AGO47" s="15"/>
      <c r="AGP47" s="15"/>
      <c r="AGQ47" s="15"/>
      <c r="AGR47" s="15"/>
      <c r="AGS47" s="15"/>
      <c r="AGT47" s="15"/>
      <c r="AGU47" s="15"/>
      <c r="AGV47" s="15"/>
      <c r="AGW47" s="15"/>
      <c r="AGX47" s="15"/>
      <c r="AGY47" s="15"/>
      <c r="AGZ47" s="15"/>
      <c r="AHA47" s="15"/>
      <c r="AHB47" s="15"/>
      <c r="AHC47" s="15"/>
      <c r="AHD47" s="15"/>
      <c r="AHE47" s="15"/>
      <c r="AHF47" s="15"/>
      <c r="AHG47" s="15"/>
      <c r="AHH47" s="15"/>
      <c r="AHI47" s="15"/>
      <c r="AHJ47" s="15"/>
      <c r="AHK47" s="15"/>
      <c r="AHL47" s="15"/>
      <c r="AHM47" s="15"/>
      <c r="AHN47" s="15"/>
      <c r="AHO47" s="15"/>
      <c r="AHP47" s="15"/>
      <c r="AHQ47" s="15"/>
      <c r="AHR47" s="15"/>
      <c r="AHS47" s="15"/>
      <c r="AHT47" s="15"/>
      <c r="AHU47" s="15"/>
      <c r="AHV47" s="15"/>
      <c r="AHW47" s="15"/>
      <c r="AHX47" s="15"/>
      <c r="AHY47" s="15"/>
      <c r="AHZ47" s="15"/>
      <c r="AIA47" s="15"/>
      <c r="AIB47" s="15"/>
      <c r="AIC47" s="15"/>
      <c r="AID47" s="15"/>
      <c r="AIE47" s="15"/>
      <c r="AIF47" s="15"/>
      <c r="AIG47" s="15"/>
      <c r="AIH47" s="15"/>
      <c r="AII47" s="15"/>
      <c r="AIJ47" s="15"/>
      <c r="AIK47" s="15"/>
      <c r="AIL47" s="15"/>
      <c r="AIM47" s="15"/>
      <c r="AIN47" s="15"/>
      <c r="AIO47" s="15"/>
      <c r="AIP47" s="15"/>
      <c r="AIQ47" s="15"/>
      <c r="AIR47" s="15"/>
      <c r="AIS47" s="15"/>
      <c r="AIT47" s="15"/>
      <c r="AIU47" s="15"/>
      <c r="AIV47" s="15"/>
      <c r="AIW47" s="15"/>
      <c r="AIX47" s="15"/>
      <c r="AIY47" s="15"/>
      <c r="AIZ47" s="15"/>
      <c r="AJA47" s="15"/>
      <c r="AJB47" s="15"/>
      <c r="AJC47" s="15"/>
      <c r="AJD47" s="15"/>
      <c r="AJE47" s="15"/>
      <c r="AJF47" s="15"/>
      <c r="AJG47" s="15"/>
      <c r="AJH47" s="15"/>
      <c r="AJI47" s="15"/>
      <c r="AJJ47" s="15"/>
      <c r="AJK47" s="15"/>
      <c r="AJL47" s="15"/>
      <c r="AJM47" s="15"/>
      <c r="AJN47" s="15"/>
      <c r="AJO47" s="15"/>
      <c r="AJP47" s="15"/>
      <c r="AJQ47" s="15"/>
      <c r="AJR47" s="15"/>
      <c r="AJS47" s="15"/>
      <c r="AJT47" s="15"/>
      <c r="AJU47" s="15"/>
      <c r="AJV47" s="15"/>
      <c r="AJW47" s="15"/>
      <c r="AJX47" s="15"/>
      <c r="AJY47" s="15"/>
      <c r="AJZ47" s="15"/>
      <c r="AKA47" s="15"/>
      <c r="AKB47" s="15"/>
      <c r="AKC47" s="15"/>
      <c r="AKD47" s="15"/>
      <c r="AKE47" s="15"/>
      <c r="AKF47" s="15"/>
      <c r="AKG47" s="15"/>
      <c r="AKH47" s="15"/>
      <c r="AKI47" s="15"/>
      <c r="AKJ47" s="15"/>
      <c r="AKK47" s="15"/>
      <c r="AKL47" s="15"/>
      <c r="AKM47" s="15"/>
      <c r="AKN47" s="15"/>
      <c r="AKO47" s="15"/>
      <c r="AKP47" s="15"/>
      <c r="AKQ47" s="15"/>
      <c r="AKR47" s="15"/>
      <c r="AKS47" s="15"/>
      <c r="AKT47" s="15"/>
      <c r="AKU47" s="15"/>
      <c r="AKV47" s="15"/>
      <c r="AKW47" s="15"/>
      <c r="AKX47" s="15"/>
      <c r="AKY47" s="15"/>
      <c r="AKZ47" s="15"/>
      <c r="ALA47" s="15"/>
      <c r="ALB47" s="15"/>
      <c r="ALC47" s="15"/>
      <c r="ALD47" s="15"/>
      <c r="ALE47" s="15"/>
      <c r="ALF47" s="15"/>
      <c r="ALG47" s="15"/>
      <c r="ALH47" s="15"/>
      <c r="ALI47" s="15"/>
      <c r="ALJ47" s="15"/>
      <c r="ALK47" s="15"/>
      <c r="ALL47" s="15"/>
      <c r="ALM47" s="15"/>
      <c r="ALN47" s="15"/>
      <c r="ALO47" s="15"/>
      <c r="ALP47" s="15"/>
      <c r="ALQ47" s="15"/>
      <c r="ALR47" s="15"/>
      <c r="ALS47" s="15"/>
      <c r="ALT47" s="15"/>
      <c r="ALU47" s="15"/>
      <c r="ALV47" s="15"/>
      <c r="ALW47" s="15"/>
      <c r="ALX47" s="15"/>
      <c r="ALY47" s="15"/>
      <c r="ALZ47" s="15"/>
      <c r="AMA47" s="15"/>
      <c r="AMB47" s="15"/>
      <c r="AMC47" s="15"/>
      <c r="AMD47" s="15"/>
      <c r="AME47" s="15"/>
      <c r="AMF47" s="15"/>
      <c r="AMG47" s="15"/>
    </row>
    <row r="48" spans="1:1021" x14ac:dyDescent="0.2">
      <c r="A48" s="7" t="s">
        <v>84</v>
      </c>
      <c r="B48" s="34" t="s">
        <v>85</v>
      </c>
      <c r="C48" s="46">
        <f>C49</f>
        <v>255</v>
      </c>
      <c r="D48" s="46">
        <f>D49</f>
        <v>110</v>
      </c>
      <c r="E48" s="48">
        <f t="shared" si="0"/>
        <v>43.137254901960787</v>
      </c>
    </row>
    <row r="49" spans="1:1024" s="16" customFormat="1" x14ac:dyDescent="0.2">
      <c r="A49" s="19" t="s">
        <v>86</v>
      </c>
      <c r="B49" s="18" t="s">
        <v>87</v>
      </c>
      <c r="C49" s="44">
        <v>255</v>
      </c>
      <c r="D49" s="44">
        <v>110</v>
      </c>
      <c r="E49" s="50">
        <f t="shared" si="0"/>
        <v>43.137254901960787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  <c r="WS49" s="15"/>
      <c r="WT49" s="15"/>
      <c r="WU49" s="15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5"/>
      <c r="XH49" s="15"/>
      <c r="XI49" s="15"/>
      <c r="XJ49" s="15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5"/>
      <c r="XW49" s="15"/>
      <c r="XX49" s="15"/>
      <c r="XY49" s="15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5"/>
      <c r="YL49" s="15"/>
      <c r="YM49" s="15"/>
      <c r="YN49" s="15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5"/>
      <c r="ZA49" s="15"/>
      <c r="ZB49" s="15"/>
      <c r="ZC49" s="15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5"/>
      <c r="ZP49" s="15"/>
      <c r="ZQ49" s="15"/>
      <c r="ZR49" s="15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5"/>
      <c r="AAE49" s="15"/>
      <c r="AAF49" s="15"/>
      <c r="AAG49" s="15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5"/>
      <c r="AAT49" s="15"/>
      <c r="AAU49" s="15"/>
      <c r="AAV49" s="15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5"/>
      <c r="ABI49" s="15"/>
      <c r="ABJ49" s="15"/>
      <c r="ABK49" s="15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5"/>
      <c r="ABX49" s="15"/>
      <c r="ABY49" s="15"/>
      <c r="ABZ49" s="15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5"/>
      <c r="ACM49" s="15"/>
      <c r="ACN49" s="15"/>
      <c r="ACO49" s="15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5"/>
      <c r="ADB49" s="15"/>
      <c r="ADC49" s="15"/>
      <c r="ADD49" s="15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5"/>
      <c r="ADQ49" s="15"/>
      <c r="ADR49" s="15"/>
      <c r="ADS49" s="15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  <c r="AED49" s="15"/>
      <c r="AEE49" s="15"/>
      <c r="AEF49" s="15"/>
      <c r="AEG49" s="15"/>
      <c r="AEH49" s="15"/>
      <c r="AEI49" s="15"/>
      <c r="AEJ49" s="15"/>
      <c r="AEK49" s="15"/>
      <c r="AEL49" s="15"/>
      <c r="AEM49" s="15"/>
      <c r="AEN49" s="15"/>
      <c r="AEO49" s="15"/>
      <c r="AEP49" s="15"/>
      <c r="AEQ49" s="15"/>
      <c r="AER49" s="15"/>
      <c r="AES49" s="15"/>
      <c r="AET49" s="15"/>
      <c r="AEU49" s="15"/>
      <c r="AEV49" s="15"/>
      <c r="AEW49" s="15"/>
      <c r="AEX49" s="15"/>
      <c r="AEY49" s="15"/>
      <c r="AEZ49" s="15"/>
      <c r="AFA49" s="15"/>
      <c r="AFB49" s="15"/>
      <c r="AFC49" s="15"/>
      <c r="AFD49" s="15"/>
      <c r="AFE49" s="15"/>
      <c r="AFF49" s="15"/>
      <c r="AFG49" s="15"/>
      <c r="AFH49" s="15"/>
      <c r="AFI49" s="15"/>
      <c r="AFJ49" s="15"/>
      <c r="AFK49" s="15"/>
      <c r="AFL49" s="15"/>
      <c r="AFM49" s="15"/>
      <c r="AFN49" s="15"/>
      <c r="AFO49" s="15"/>
      <c r="AFP49" s="15"/>
      <c r="AFQ49" s="15"/>
      <c r="AFR49" s="15"/>
      <c r="AFS49" s="15"/>
      <c r="AFT49" s="15"/>
      <c r="AFU49" s="15"/>
      <c r="AFV49" s="15"/>
      <c r="AFW49" s="15"/>
      <c r="AFX49" s="15"/>
      <c r="AFY49" s="15"/>
      <c r="AFZ49" s="15"/>
      <c r="AGA49" s="15"/>
      <c r="AGB49" s="15"/>
      <c r="AGC49" s="15"/>
      <c r="AGD49" s="15"/>
      <c r="AGE49" s="15"/>
      <c r="AGF49" s="15"/>
      <c r="AGG49" s="15"/>
      <c r="AGH49" s="15"/>
      <c r="AGI49" s="15"/>
      <c r="AGJ49" s="15"/>
      <c r="AGK49" s="15"/>
      <c r="AGL49" s="15"/>
      <c r="AGM49" s="15"/>
      <c r="AGN49" s="15"/>
      <c r="AGO49" s="15"/>
      <c r="AGP49" s="15"/>
      <c r="AGQ49" s="15"/>
      <c r="AGR49" s="15"/>
      <c r="AGS49" s="15"/>
      <c r="AGT49" s="15"/>
      <c r="AGU49" s="15"/>
      <c r="AGV49" s="15"/>
      <c r="AGW49" s="15"/>
      <c r="AGX49" s="15"/>
      <c r="AGY49" s="15"/>
      <c r="AGZ49" s="15"/>
      <c r="AHA49" s="15"/>
      <c r="AHB49" s="15"/>
      <c r="AHC49" s="15"/>
      <c r="AHD49" s="15"/>
      <c r="AHE49" s="15"/>
      <c r="AHF49" s="15"/>
      <c r="AHG49" s="15"/>
      <c r="AHH49" s="15"/>
      <c r="AHI49" s="15"/>
      <c r="AHJ49" s="15"/>
      <c r="AHK49" s="15"/>
      <c r="AHL49" s="15"/>
      <c r="AHM49" s="15"/>
      <c r="AHN49" s="15"/>
      <c r="AHO49" s="15"/>
      <c r="AHP49" s="15"/>
      <c r="AHQ49" s="15"/>
      <c r="AHR49" s="15"/>
      <c r="AHS49" s="15"/>
      <c r="AHT49" s="15"/>
      <c r="AHU49" s="15"/>
      <c r="AHV49" s="15"/>
      <c r="AHW49" s="15"/>
      <c r="AHX49" s="15"/>
      <c r="AHY49" s="15"/>
      <c r="AHZ49" s="15"/>
      <c r="AIA49" s="15"/>
      <c r="AIB49" s="15"/>
      <c r="AIC49" s="15"/>
      <c r="AID49" s="15"/>
      <c r="AIE49" s="15"/>
      <c r="AIF49" s="15"/>
      <c r="AIG49" s="15"/>
      <c r="AIH49" s="15"/>
      <c r="AII49" s="15"/>
      <c r="AIJ49" s="15"/>
      <c r="AIK49" s="15"/>
      <c r="AIL49" s="15"/>
      <c r="AIM49" s="15"/>
      <c r="AIN49" s="15"/>
      <c r="AIO49" s="15"/>
      <c r="AIP49" s="15"/>
      <c r="AIQ49" s="15"/>
      <c r="AIR49" s="15"/>
      <c r="AIS49" s="15"/>
      <c r="AIT49" s="15"/>
      <c r="AIU49" s="15"/>
      <c r="AIV49" s="15"/>
      <c r="AIW49" s="15"/>
      <c r="AIX49" s="15"/>
      <c r="AIY49" s="15"/>
      <c r="AIZ49" s="15"/>
      <c r="AJA49" s="15"/>
      <c r="AJB49" s="15"/>
      <c r="AJC49" s="15"/>
      <c r="AJD49" s="15"/>
      <c r="AJE49" s="15"/>
      <c r="AJF49" s="15"/>
      <c r="AJG49" s="15"/>
      <c r="AJH49" s="15"/>
      <c r="AJI49" s="15"/>
      <c r="AJJ49" s="15"/>
      <c r="AJK49" s="15"/>
      <c r="AJL49" s="15"/>
      <c r="AJM49" s="15"/>
      <c r="AJN49" s="15"/>
      <c r="AJO49" s="15"/>
      <c r="AJP49" s="15"/>
      <c r="AJQ49" s="15"/>
      <c r="AJR49" s="15"/>
      <c r="AJS49" s="15"/>
      <c r="AJT49" s="15"/>
      <c r="AJU49" s="15"/>
      <c r="AJV49" s="15"/>
      <c r="AJW49" s="15"/>
      <c r="AJX49" s="15"/>
      <c r="AJY49" s="15"/>
      <c r="AJZ49" s="15"/>
      <c r="AKA49" s="15"/>
      <c r="AKB49" s="15"/>
      <c r="AKC49" s="15"/>
      <c r="AKD49" s="15"/>
      <c r="AKE49" s="15"/>
      <c r="AKF49" s="15"/>
      <c r="AKG49" s="15"/>
      <c r="AKH49" s="15"/>
      <c r="AKI49" s="15"/>
      <c r="AKJ49" s="15"/>
      <c r="AKK49" s="15"/>
      <c r="AKL49" s="15"/>
      <c r="AKM49" s="15"/>
      <c r="AKN49" s="15"/>
      <c r="AKO49" s="15"/>
      <c r="AKP49" s="15"/>
      <c r="AKQ49" s="15"/>
      <c r="AKR49" s="15"/>
      <c r="AKS49" s="15"/>
      <c r="AKT49" s="15"/>
      <c r="AKU49" s="15"/>
      <c r="AKV49" s="15"/>
      <c r="AKW49" s="15"/>
      <c r="AKX49" s="15"/>
      <c r="AKY49" s="15"/>
      <c r="AKZ49" s="15"/>
      <c r="ALA49" s="15"/>
      <c r="ALB49" s="15"/>
      <c r="ALC49" s="15"/>
      <c r="ALD49" s="15"/>
      <c r="ALE49" s="15"/>
      <c r="ALF49" s="15"/>
      <c r="ALG49" s="15"/>
      <c r="ALH49" s="15"/>
      <c r="ALI49" s="15"/>
      <c r="ALJ49" s="15"/>
      <c r="ALK49" s="15"/>
      <c r="ALL49" s="15"/>
      <c r="ALM49" s="15"/>
      <c r="ALN49" s="15"/>
      <c r="ALO49" s="15"/>
      <c r="ALP49" s="15"/>
      <c r="ALQ49" s="15"/>
      <c r="ALR49" s="15"/>
      <c r="ALS49" s="15"/>
      <c r="ALT49" s="15"/>
      <c r="ALU49" s="15"/>
      <c r="ALV49" s="15"/>
      <c r="ALW49" s="15"/>
      <c r="ALX49" s="15"/>
      <c r="ALY49" s="15"/>
      <c r="ALZ49" s="15"/>
      <c r="AMA49" s="15"/>
      <c r="AMB49" s="15"/>
      <c r="AMC49" s="15"/>
      <c r="AMD49" s="15"/>
      <c r="AME49" s="15"/>
      <c r="AMF49" s="15"/>
      <c r="AMG49" s="15"/>
    </row>
    <row r="50" spans="1:1024" ht="18" customHeight="1" x14ac:dyDescent="0.2">
      <c r="A50" s="8" t="s">
        <v>88</v>
      </c>
      <c r="B50" s="34"/>
      <c r="C50" s="46">
        <f>C8+C16+C18+C21+C26+C31+C37+C39+C41+C45+C48</f>
        <v>1103528.7310000001</v>
      </c>
      <c r="D50" s="46">
        <f>D8+D16+D18+D21+D26+D31+D37+D39+D41+D45+D48</f>
        <v>351960.49099999998</v>
      </c>
      <c r="E50" s="48">
        <f t="shared" si="0"/>
        <v>31.89409401974147</v>
      </c>
    </row>
    <row r="51" spans="1:1024" ht="4.5" customHeight="1" x14ac:dyDescent="0.2">
      <c r="A51" s="10"/>
      <c r="B51" s="35"/>
      <c r="C51" s="36"/>
      <c r="D51" s="36"/>
      <c r="E51" s="39"/>
    </row>
    <row r="52" spans="1:1024" s="12" customFormat="1" ht="15.75" x14ac:dyDescent="0.25">
      <c r="B52" s="37"/>
      <c r="C52" s="37"/>
      <c r="D52" s="37"/>
      <c r="E52" s="37"/>
      <c r="AMH52"/>
      <c r="AMI52"/>
      <c r="AMJ52"/>
    </row>
  </sheetData>
  <mergeCells count="3">
    <mergeCell ref="A2:E2"/>
    <mergeCell ref="A1:E1"/>
    <mergeCell ref="A3:E3"/>
  </mergeCells>
  <printOptions horizontalCentered="1"/>
  <pageMargins left="0.62986111111111098" right="0.35416666666666702" top="0.59027777777777801" bottom="0.35416666666666702" header="0.51180555555555496" footer="0.51180555555555496"/>
  <pageSetup paperSize="9" scale="8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4"/>
  <sheetViews>
    <sheetView tabSelected="1" zoomScaleNormal="100" workbookViewId="0">
      <selection activeCell="J8" sqref="J8"/>
    </sheetView>
  </sheetViews>
  <sheetFormatPr defaultColWidth="9.140625" defaultRowHeight="12.75" x14ac:dyDescent="0.2"/>
  <cols>
    <col min="1" max="1" width="61.140625" style="1" customWidth="1"/>
    <col min="2" max="2" width="13" style="1" customWidth="1"/>
    <col min="3" max="3" width="15" style="15" customWidth="1"/>
    <col min="4" max="4" width="14.7109375" style="15" customWidth="1"/>
    <col min="5" max="5" width="11.28515625" style="15" customWidth="1"/>
    <col min="6" max="6" width="2.7109375" style="1" customWidth="1"/>
    <col min="7" max="7" width="4.85546875" style="1" customWidth="1"/>
    <col min="8" max="1021" width="9.140625" style="1"/>
    <col min="1022" max="1024" width="11.5703125" customWidth="1"/>
  </cols>
  <sheetData>
    <row r="1" spans="1:1024" ht="15.75" customHeight="1" x14ac:dyDescent="0.2">
      <c r="A1" s="2"/>
      <c r="B1" s="59"/>
      <c r="C1" s="59"/>
      <c r="D1" s="59"/>
      <c r="E1" s="59"/>
    </row>
    <row r="2" spans="1:1024" ht="36" customHeight="1" x14ac:dyDescent="0.2">
      <c r="A2" s="58" t="s">
        <v>89</v>
      </c>
      <c r="B2" s="58"/>
      <c r="C2" s="58"/>
      <c r="D2" s="58"/>
      <c r="E2" s="58"/>
    </row>
    <row r="3" spans="1:1024" ht="20.25" x14ac:dyDescent="0.2">
      <c r="A3" s="58" t="s">
        <v>143</v>
      </c>
      <c r="B3" s="58"/>
      <c r="C3" s="58"/>
      <c r="D3" s="58"/>
      <c r="E3" s="58"/>
    </row>
    <row r="4" spans="1:1024" ht="3.75" customHeight="1" x14ac:dyDescent="0.2"/>
    <row r="5" spans="1:1024" ht="21.75" customHeight="1" x14ac:dyDescent="0.2">
      <c r="A5" s="3"/>
      <c r="B5" s="3"/>
      <c r="E5" s="43" t="s">
        <v>1</v>
      </c>
    </row>
    <row r="6" spans="1:1024" ht="116.25" customHeight="1" x14ac:dyDescent="0.2">
      <c r="A6" s="22" t="s">
        <v>2</v>
      </c>
      <c r="B6" s="5" t="s">
        <v>3</v>
      </c>
      <c r="C6" s="32" t="s">
        <v>4</v>
      </c>
      <c r="D6" s="41" t="s">
        <v>5</v>
      </c>
      <c r="E6" s="32" t="s">
        <v>6</v>
      </c>
      <c r="J6" s="42"/>
    </row>
    <row r="7" spans="1:1024" s="3" customFormat="1" x14ac:dyDescent="0.2">
      <c r="A7" s="4">
        <v>2</v>
      </c>
      <c r="B7" s="4">
        <v>3</v>
      </c>
      <c r="C7" s="33">
        <v>6</v>
      </c>
      <c r="D7" s="33">
        <v>7</v>
      </c>
      <c r="E7" s="33">
        <v>8</v>
      </c>
      <c r="AMH7"/>
      <c r="AMI7"/>
      <c r="AMJ7"/>
    </row>
    <row r="8" spans="1:1024" s="16" customFormat="1" x14ac:dyDescent="0.2">
      <c r="A8" s="27" t="s">
        <v>90</v>
      </c>
      <c r="B8" s="28" t="s">
        <v>91</v>
      </c>
      <c r="C8" s="46">
        <f>C9+C10+C11+C12+C13+C14+C15+C16+C17+C18+C19+C20+C21+C22</f>
        <v>295873.57</v>
      </c>
      <c r="D8" s="46">
        <f>D9+D10+D11+D12+D13+D14+D15+D16+D17+D18+D19+D20+D21+D22</f>
        <v>136603.21000000002</v>
      </c>
      <c r="E8" s="48">
        <f t="shared" ref="E8:E20" si="0">D8/C8*100</f>
        <v>46.169453391866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</row>
    <row r="9" spans="1:1024" s="16" customFormat="1" x14ac:dyDescent="0.2">
      <c r="A9" s="13" t="s">
        <v>92</v>
      </c>
      <c r="B9" s="14" t="s">
        <v>93</v>
      </c>
      <c r="C9" s="44">
        <v>265260</v>
      </c>
      <c r="D9" s="44">
        <v>116954.93</v>
      </c>
      <c r="E9" s="50">
        <f t="shared" si="0"/>
        <v>44.090677071552435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</row>
    <row r="10" spans="1:1024" s="16" customFormat="1" ht="25.5" x14ac:dyDescent="0.2">
      <c r="A10" s="17" t="s">
        <v>94</v>
      </c>
      <c r="B10" s="18" t="s">
        <v>95</v>
      </c>
      <c r="C10" s="44">
        <v>1814.2</v>
      </c>
      <c r="D10" s="44">
        <v>864.5</v>
      </c>
      <c r="E10" s="50">
        <f t="shared" si="0"/>
        <v>47.651857568074078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</row>
    <row r="11" spans="1:1024" s="16" customFormat="1" ht="25.5" x14ac:dyDescent="0.2">
      <c r="A11" s="19" t="s">
        <v>96</v>
      </c>
      <c r="B11" s="20" t="s">
        <v>97</v>
      </c>
      <c r="C11" s="44">
        <v>3747</v>
      </c>
      <c r="D11" s="44">
        <v>2647.73</v>
      </c>
      <c r="E11" s="50">
        <f t="shared" si="0"/>
        <v>70.662663464104611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</row>
    <row r="12" spans="1:1024" s="16" customFormat="1" x14ac:dyDescent="0.2">
      <c r="A12" s="19" t="s">
        <v>98</v>
      </c>
      <c r="B12" s="20" t="s">
        <v>99</v>
      </c>
      <c r="C12" s="44">
        <v>0</v>
      </c>
      <c r="D12" s="44">
        <v>3.26</v>
      </c>
      <c r="E12" s="51" t="s">
        <v>17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</row>
    <row r="13" spans="1:1024" s="16" customFormat="1" ht="25.5" x14ac:dyDescent="0.2">
      <c r="A13" s="17" t="s">
        <v>100</v>
      </c>
      <c r="B13" s="20" t="s">
        <v>101</v>
      </c>
      <c r="C13" s="44">
        <v>846</v>
      </c>
      <c r="D13" s="44">
        <v>495.82</v>
      </c>
      <c r="E13" s="50">
        <f t="shared" si="0"/>
        <v>58.607565011820327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</row>
    <row r="14" spans="1:1024" s="16" customFormat="1" x14ac:dyDescent="0.2">
      <c r="A14" s="17" t="s">
        <v>102</v>
      </c>
      <c r="B14" s="18" t="s">
        <v>103</v>
      </c>
      <c r="C14" s="44">
        <v>625</v>
      </c>
      <c r="D14" s="44">
        <v>100.57</v>
      </c>
      <c r="E14" s="50">
        <f t="shared" si="0"/>
        <v>16.091200000000001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</row>
    <row r="15" spans="1:1024" s="16" customFormat="1" x14ac:dyDescent="0.2">
      <c r="A15" s="19" t="s">
        <v>137</v>
      </c>
      <c r="B15" s="21" t="s">
        <v>104</v>
      </c>
      <c r="C15" s="44">
        <v>331</v>
      </c>
      <c r="D15" s="44">
        <v>63.46</v>
      </c>
      <c r="E15" s="50">
        <f t="shared" si="0"/>
        <v>19.172205438066463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</row>
    <row r="16" spans="1:1024" s="16" customFormat="1" x14ac:dyDescent="0.2">
      <c r="A16" s="19" t="s">
        <v>105</v>
      </c>
      <c r="B16" s="21" t="s">
        <v>106</v>
      </c>
      <c r="C16" s="44">
        <v>30</v>
      </c>
      <c r="D16" s="44">
        <v>11.19</v>
      </c>
      <c r="E16" s="50">
        <f t="shared" si="0"/>
        <v>37.299999999999997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</row>
    <row r="17" spans="1:1024" ht="25.5" x14ac:dyDescent="0.2">
      <c r="A17" s="6" t="s">
        <v>133</v>
      </c>
      <c r="B17" s="21" t="s">
        <v>107</v>
      </c>
      <c r="C17" s="44">
        <v>17161.490000000002</v>
      </c>
      <c r="D17" s="44">
        <v>10227.75</v>
      </c>
      <c r="E17" s="50">
        <f t="shared" si="0"/>
        <v>59.597097920984709</v>
      </c>
      <c r="F17" s="15"/>
    </row>
    <row r="18" spans="1:1024" x14ac:dyDescent="0.2">
      <c r="A18" s="6" t="s">
        <v>108</v>
      </c>
      <c r="B18" s="21" t="s">
        <v>109</v>
      </c>
      <c r="C18" s="45">
        <v>0</v>
      </c>
      <c r="D18" s="44">
        <v>0.56999999999999995</v>
      </c>
      <c r="E18" s="51" t="s">
        <v>17</v>
      </c>
      <c r="F18" s="15"/>
    </row>
    <row r="19" spans="1:1024" s="16" customFormat="1" x14ac:dyDescent="0.2">
      <c r="A19" s="19" t="s">
        <v>110</v>
      </c>
      <c r="B19" s="21" t="s">
        <v>111</v>
      </c>
      <c r="C19" s="45">
        <v>1073.175</v>
      </c>
      <c r="D19" s="45">
        <v>117.38</v>
      </c>
      <c r="E19" s="50">
        <f t="shared" si="0"/>
        <v>10.937638316211244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  <c r="AMG19" s="15"/>
    </row>
    <row r="20" spans="1:1024" s="16" customFormat="1" x14ac:dyDescent="0.2">
      <c r="A20" s="19" t="s">
        <v>112</v>
      </c>
      <c r="B20" s="21" t="s">
        <v>113</v>
      </c>
      <c r="C20" s="45">
        <v>4800.99</v>
      </c>
      <c r="D20" s="45">
        <v>4954.5200000000004</v>
      </c>
      <c r="E20" s="50">
        <f t="shared" si="0"/>
        <v>103.19788210348284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  <c r="ALM20" s="15"/>
      <c r="ALN20" s="15"/>
      <c r="ALO20" s="15"/>
      <c r="ALP20" s="15"/>
      <c r="ALQ20" s="15"/>
      <c r="ALR20" s="15"/>
      <c r="ALS20" s="15"/>
      <c r="ALT20" s="15"/>
      <c r="ALU20" s="15"/>
      <c r="ALV20" s="15"/>
      <c r="ALW20" s="15"/>
      <c r="ALX20" s="15"/>
      <c r="ALY20" s="15"/>
      <c r="ALZ20" s="15"/>
      <c r="AMA20" s="15"/>
      <c r="AMB20" s="15"/>
      <c r="AMC20" s="15"/>
      <c r="AMD20" s="15"/>
      <c r="AME20" s="15"/>
      <c r="AMF20" s="15"/>
      <c r="AMG20" s="15"/>
    </row>
    <row r="21" spans="1:1024" s="16" customFormat="1" x14ac:dyDescent="0.2">
      <c r="A21" s="19" t="s">
        <v>114</v>
      </c>
      <c r="B21" s="21" t="s">
        <v>115</v>
      </c>
      <c r="C21" s="45">
        <v>126.815</v>
      </c>
      <c r="D21" s="44">
        <v>105.63</v>
      </c>
      <c r="E21" s="50">
        <f t="shared" ref="E21:E32" si="1">D21/C21*100</f>
        <v>83.294562946023731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  <c r="AMG21" s="15"/>
    </row>
    <row r="22" spans="1:1024" s="16" customFormat="1" x14ac:dyDescent="0.2">
      <c r="A22" s="19" t="s">
        <v>134</v>
      </c>
      <c r="B22" s="21" t="s">
        <v>135</v>
      </c>
      <c r="C22" s="45">
        <v>57.9</v>
      </c>
      <c r="D22" s="44">
        <v>55.9</v>
      </c>
      <c r="E22" s="50">
        <f t="shared" si="1"/>
        <v>96.545768566493948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  <c r="AMG22" s="15"/>
    </row>
    <row r="23" spans="1:1024" s="16" customFormat="1" x14ac:dyDescent="0.2">
      <c r="A23" s="25" t="s">
        <v>116</v>
      </c>
      <c r="B23" s="26" t="s">
        <v>117</v>
      </c>
      <c r="C23" s="47">
        <f>C24</f>
        <v>675631.61900000006</v>
      </c>
      <c r="D23" s="47">
        <f>D24</f>
        <v>292810.35700000002</v>
      </c>
      <c r="E23" s="48">
        <f t="shared" si="1"/>
        <v>43.338758691221052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  <c r="AMG23" s="15"/>
    </row>
    <row r="24" spans="1:1024" s="23" customFormat="1" ht="25.5" x14ac:dyDescent="0.2">
      <c r="A24" s="19" t="s">
        <v>118</v>
      </c>
      <c r="B24" s="21" t="s">
        <v>119</v>
      </c>
      <c r="C24" s="47">
        <f>C25+C26+C27+C28+C30+C31</f>
        <v>675631.61900000006</v>
      </c>
      <c r="D24" s="47">
        <f>D25+D26+D27+D28+D30+D31+D29</f>
        <v>292810.35700000002</v>
      </c>
      <c r="E24" s="49">
        <f t="shared" si="1"/>
        <v>43.338758691221052</v>
      </c>
      <c r="AMH24" s="24"/>
      <c r="AMI24" s="24"/>
      <c r="AMJ24" s="24"/>
    </row>
    <row r="25" spans="1:1024" s="23" customFormat="1" x14ac:dyDescent="0.2">
      <c r="A25" s="19" t="s">
        <v>120</v>
      </c>
      <c r="B25" s="21" t="s">
        <v>121</v>
      </c>
      <c r="C25" s="45">
        <v>332428</v>
      </c>
      <c r="D25" s="45">
        <v>140054</v>
      </c>
      <c r="E25" s="49">
        <f t="shared" si="1"/>
        <v>42.130626782340833</v>
      </c>
      <c r="AMH25" s="24"/>
      <c r="AMI25" s="24"/>
      <c r="AMJ25" s="24"/>
    </row>
    <row r="26" spans="1:1024" s="23" customFormat="1" x14ac:dyDescent="0.2">
      <c r="A26" s="19" t="s">
        <v>122</v>
      </c>
      <c r="B26" s="21" t="s">
        <v>123</v>
      </c>
      <c r="C26" s="45">
        <v>91692.04</v>
      </c>
      <c r="D26" s="45">
        <v>6879.64</v>
      </c>
      <c r="E26" s="49">
        <f t="shared" si="1"/>
        <v>7.5029849919360512</v>
      </c>
      <c r="AMH26" s="24"/>
      <c r="AMI26" s="24"/>
      <c r="AMJ26" s="24"/>
    </row>
    <row r="27" spans="1:1024" s="23" customFormat="1" x14ac:dyDescent="0.2">
      <c r="A27" s="19" t="s">
        <v>124</v>
      </c>
      <c r="B27" s="21" t="s">
        <v>125</v>
      </c>
      <c r="C27" s="45">
        <v>239541.8</v>
      </c>
      <c r="D27" s="45">
        <v>137418.5</v>
      </c>
      <c r="E27" s="49">
        <f t="shared" si="1"/>
        <v>57.367231940312713</v>
      </c>
      <c r="AMH27" s="24"/>
      <c r="AMI27" s="24"/>
      <c r="AMJ27" s="24"/>
    </row>
    <row r="28" spans="1:1024" s="23" customFormat="1" x14ac:dyDescent="0.2">
      <c r="A28" s="19" t="s">
        <v>126</v>
      </c>
      <c r="B28" s="21" t="s">
        <v>127</v>
      </c>
      <c r="C28" s="45">
        <v>11719.54</v>
      </c>
      <c r="D28" s="45">
        <v>8207.9779999999992</v>
      </c>
      <c r="E28" s="49">
        <f t="shared" si="1"/>
        <v>70.036690859880153</v>
      </c>
      <c r="AMH28" s="24"/>
      <c r="AMI28" s="24"/>
      <c r="AMJ28" s="24"/>
    </row>
    <row r="29" spans="1:1024" s="23" customFormat="1" ht="63.75" hidden="1" x14ac:dyDescent="0.2">
      <c r="A29" s="19" t="s">
        <v>142</v>
      </c>
      <c r="B29" s="21" t="s">
        <v>141</v>
      </c>
      <c r="C29" s="45">
        <v>0</v>
      </c>
      <c r="D29" s="45">
        <v>0</v>
      </c>
      <c r="E29" s="49" t="s">
        <v>17</v>
      </c>
      <c r="AMH29" s="24"/>
      <c r="AMI29" s="24"/>
      <c r="AMJ29" s="24"/>
    </row>
    <row r="30" spans="1:1024" s="23" customFormat="1" ht="42.75" customHeight="1" x14ac:dyDescent="0.2">
      <c r="A30" s="19" t="s">
        <v>128</v>
      </c>
      <c r="B30" s="21" t="s">
        <v>129</v>
      </c>
      <c r="C30" s="45">
        <v>1605.9349999999999</v>
      </c>
      <c r="D30" s="45">
        <v>1605.9349999999999</v>
      </c>
      <c r="E30" s="49">
        <f t="shared" si="1"/>
        <v>100</v>
      </c>
      <c r="AMH30" s="24"/>
      <c r="AMI30" s="24"/>
      <c r="AMJ30" s="24"/>
    </row>
    <row r="31" spans="1:1024" s="23" customFormat="1" ht="47.25" customHeight="1" x14ac:dyDescent="0.2">
      <c r="A31" s="19" t="s">
        <v>130</v>
      </c>
      <c r="B31" s="21" t="s">
        <v>131</v>
      </c>
      <c r="C31" s="45">
        <v>-1355.6959999999999</v>
      </c>
      <c r="D31" s="45">
        <v>-1355.6959999999999</v>
      </c>
      <c r="E31" s="49">
        <f t="shared" si="1"/>
        <v>100</v>
      </c>
      <c r="AMH31" s="24"/>
      <c r="AMI31" s="24"/>
      <c r="AMJ31" s="24"/>
    </row>
    <row r="32" spans="1:1024" s="55" customFormat="1" ht="26.25" customHeight="1" x14ac:dyDescent="0.2">
      <c r="A32" s="60" t="s">
        <v>132</v>
      </c>
      <c r="B32" s="60"/>
      <c r="C32" s="52">
        <f>C8+C23</f>
        <v>971505.18900000001</v>
      </c>
      <c r="D32" s="52">
        <f>D8+D23</f>
        <v>429413.56700000004</v>
      </c>
      <c r="E32" s="53">
        <f t="shared" si="1"/>
        <v>44.200851612744195</v>
      </c>
      <c r="F32" s="57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  <c r="IV32" s="54"/>
      <c r="IW32" s="54"/>
      <c r="IX32" s="54"/>
      <c r="IY32" s="54"/>
      <c r="IZ32" s="54"/>
      <c r="JA32" s="54"/>
      <c r="JB32" s="54"/>
      <c r="JC32" s="54"/>
      <c r="JD32" s="54"/>
      <c r="JE32" s="54"/>
      <c r="JF32" s="54"/>
      <c r="JG32" s="54"/>
      <c r="JH32" s="54"/>
      <c r="JI32" s="54"/>
      <c r="JJ32" s="54"/>
      <c r="JK32" s="54"/>
      <c r="JL32" s="54"/>
      <c r="JM32" s="54"/>
      <c r="JN32" s="54"/>
      <c r="JO32" s="54"/>
      <c r="JP32" s="54"/>
      <c r="JQ32" s="54"/>
      <c r="JR32" s="54"/>
      <c r="JS32" s="54"/>
      <c r="JT32" s="54"/>
      <c r="JU32" s="54"/>
      <c r="JV32" s="54"/>
      <c r="JW32" s="54"/>
      <c r="JX32" s="54"/>
      <c r="JY32" s="54"/>
      <c r="JZ32" s="54"/>
      <c r="KA32" s="54"/>
      <c r="KB32" s="54"/>
      <c r="KC32" s="54"/>
      <c r="KD32" s="54"/>
      <c r="KE32" s="54"/>
      <c r="KF32" s="54"/>
      <c r="KG32" s="54"/>
      <c r="KH32" s="54"/>
      <c r="KI32" s="54"/>
      <c r="KJ32" s="54"/>
      <c r="KK32" s="54"/>
      <c r="KL32" s="54"/>
      <c r="KM32" s="54"/>
      <c r="KN32" s="54"/>
      <c r="KO32" s="54"/>
      <c r="KP32" s="54"/>
      <c r="KQ32" s="54"/>
      <c r="KR32" s="54"/>
      <c r="KS32" s="54"/>
      <c r="KT32" s="54"/>
      <c r="KU32" s="54"/>
      <c r="KV32" s="54"/>
      <c r="KW32" s="54"/>
      <c r="KX32" s="54"/>
      <c r="KY32" s="54"/>
      <c r="KZ32" s="54"/>
      <c r="LA32" s="54"/>
      <c r="LB32" s="54"/>
      <c r="LC32" s="54"/>
      <c r="LD32" s="54"/>
      <c r="LE32" s="54"/>
      <c r="LF32" s="54"/>
      <c r="LG32" s="54"/>
      <c r="LH32" s="54"/>
      <c r="LI32" s="54"/>
      <c r="LJ32" s="54"/>
      <c r="LK32" s="54"/>
      <c r="LL32" s="54"/>
      <c r="LM32" s="54"/>
      <c r="LN32" s="54"/>
      <c r="LO32" s="54"/>
      <c r="LP32" s="54"/>
      <c r="LQ32" s="54"/>
      <c r="LR32" s="54"/>
      <c r="LS32" s="54"/>
      <c r="LT32" s="54"/>
      <c r="LU32" s="54"/>
      <c r="LV32" s="54"/>
      <c r="LW32" s="54"/>
      <c r="LX32" s="54"/>
      <c r="LY32" s="54"/>
      <c r="LZ32" s="54"/>
      <c r="MA32" s="54"/>
      <c r="MB32" s="54"/>
      <c r="MC32" s="54"/>
      <c r="MD32" s="54"/>
      <c r="ME32" s="54"/>
      <c r="MF32" s="54"/>
      <c r="MG32" s="54"/>
      <c r="MH32" s="54"/>
      <c r="MI32" s="54"/>
      <c r="MJ32" s="54"/>
      <c r="MK32" s="54"/>
      <c r="ML32" s="54"/>
      <c r="MM32" s="54"/>
      <c r="MN32" s="54"/>
      <c r="MO32" s="54"/>
      <c r="MP32" s="54"/>
      <c r="MQ32" s="54"/>
      <c r="MR32" s="54"/>
      <c r="MS32" s="54"/>
      <c r="MT32" s="54"/>
      <c r="MU32" s="54"/>
      <c r="MV32" s="54"/>
      <c r="MW32" s="54"/>
      <c r="MX32" s="54"/>
      <c r="MY32" s="54"/>
      <c r="MZ32" s="54"/>
      <c r="NA32" s="54"/>
      <c r="NB32" s="54"/>
      <c r="NC32" s="54"/>
      <c r="ND32" s="54"/>
      <c r="NE32" s="54"/>
      <c r="NF32" s="54"/>
      <c r="NG32" s="54"/>
      <c r="NH32" s="54"/>
      <c r="NI32" s="54"/>
      <c r="NJ32" s="54"/>
      <c r="NK32" s="54"/>
      <c r="NL32" s="54"/>
      <c r="NM32" s="54"/>
      <c r="NN32" s="54"/>
      <c r="NO32" s="54"/>
      <c r="NP32" s="54"/>
      <c r="NQ32" s="54"/>
      <c r="NR32" s="54"/>
      <c r="NS32" s="54"/>
      <c r="NT32" s="54"/>
      <c r="NU32" s="54"/>
      <c r="NV32" s="54"/>
      <c r="NW32" s="54"/>
      <c r="NX32" s="54"/>
      <c r="NY32" s="54"/>
      <c r="NZ32" s="54"/>
      <c r="OA32" s="54"/>
      <c r="OB32" s="54"/>
      <c r="OC32" s="54"/>
      <c r="OD32" s="54"/>
      <c r="OE32" s="54"/>
      <c r="OF32" s="54"/>
      <c r="OG32" s="54"/>
      <c r="OH32" s="54"/>
      <c r="OI32" s="54"/>
      <c r="OJ32" s="54"/>
      <c r="OK32" s="54"/>
      <c r="OL32" s="54"/>
      <c r="OM32" s="54"/>
      <c r="ON32" s="54"/>
      <c r="OO32" s="54"/>
      <c r="OP32" s="54"/>
      <c r="OQ32" s="54"/>
      <c r="OR32" s="54"/>
      <c r="OS32" s="54"/>
      <c r="OT32" s="54"/>
      <c r="OU32" s="54"/>
      <c r="OV32" s="54"/>
      <c r="OW32" s="54"/>
      <c r="OX32" s="54"/>
      <c r="OY32" s="54"/>
      <c r="OZ32" s="54"/>
      <c r="PA32" s="54"/>
      <c r="PB32" s="54"/>
      <c r="PC32" s="54"/>
      <c r="PD32" s="54"/>
      <c r="PE32" s="54"/>
      <c r="PF32" s="54"/>
      <c r="PG32" s="54"/>
      <c r="PH32" s="54"/>
      <c r="PI32" s="54"/>
      <c r="PJ32" s="54"/>
      <c r="PK32" s="54"/>
      <c r="PL32" s="54"/>
      <c r="PM32" s="54"/>
      <c r="PN32" s="54"/>
      <c r="PO32" s="54"/>
      <c r="PP32" s="54"/>
      <c r="PQ32" s="54"/>
      <c r="PR32" s="54"/>
      <c r="PS32" s="54"/>
      <c r="PT32" s="54"/>
      <c r="PU32" s="54"/>
      <c r="PV32" s="54"/>
      <c r="PW32" s="54"/>
      <c r="PX32" s="54"/>
      <c r="PY32" s="54"/>
      <c r="PZ32" s="54"/>
      <c r="QA32" s="54"/>
      <c r="QB32" s="54"/>
      <c r="QC32" s="54"/>
      <c r="QD32" s="54"/>
      <c r="QE32" s="54"/>
      <c r="QF32" s="54"/>
      <c r="QG32" s="54"/>
      <c r="QH32" s="54"/>
      <c r="QI32" s="54"/>
      <c r="QJ32" s="54"/>
      <c r="QK32" s="54"/>
      <c r="QL32" s="54"/>
      <c r="QM32" s="54"/>
      <c r="QN32" s="54"/>
      <c r="QO32" s="54"/>
      <c r="QP32" s="54"/>
      <c r="QQ32" s="54"/>
      <c r="QR32" s="54"/>
      <c r="QS32" s="54"/>
      <c r="QT32" s="54"/>
      <c r="QU32" s="54"/>
      <c r="QV32" s="54"/>
      <c r="QW32" s="54"/>
      <c r="QX32" s="54"/>
      <c r="QY32" s="54"/>
      <c r="QZ32" s="54"/>
      <c r="RA32" s="54"/>
      <c r="RB32" s="54"/>
      <c r="RC32" s="54"/>
      <c r="RD32" s="54"/>
      <c r="RE32" s="54"/>
      <c r="RF32" s="54"/>
      <c r="RG32" s="54"/>
      <c r="RH32" s="54"/>
      <c r="RI32" s="54"/>
      <c r="RJ32" s="54"/>
      <c r="RK32" s="54"/>
      <c r="RL32" s="54"/>
      <c r="RM32" s="54"/>
      <c r="RN32" s="54"/>
      <c r="RO32" s="54"/>
      <c r="RP32" s="54"/>
      <c r="RQ32" s="54"/>
      <c r="RR32" s="54"/>
      <c r="RS32" s="54"/>
      <c r="RT32" s="54"/>
      <c r="RU32" s="54"/>
      <c r="RV32" s="54"/>
      <c r="RW32" s="54"/>
      <c r="RX32" s="54"/>
      <c r="RY32" s="54"/>
      <c r="RZ32" s="54"/>
      <c r="SA32" s="54"/>
      <c r="SB32" s="54"/>
      <c r="SC32" s="54"/>
      <c r="SD32" s="54"/>
      <c r="SE32" s="54"/>
      <c r="SF32" s="54"/>
      <c r="SG32" s="54"/>
      <c r="SH32" s="54"/>
      <c r="SI32" s="54"/>
      <c r="SJ32" s="54"/>
      <c r="SK32" s="54"/>
      <c r="SL32" s="54"/>
      <c r="SM32" s="54"/>
      <c r="SN32" s="54"/>
      <c r="SO32" s="54"/>
      <c r="SP32" s="54"/>
      <c r="SQ32" s="54"/>
      <c r="SR32" s="54"/>
      <c r="SS32" s="54"/>
      <c r="ST32" s="54"/>
      <c r="SU32" s="54"/>
      <c r="SV32" s="54"/>
      <c r="SW32" s="54"/>
      <c r="SX32" s="54"/>
      <c r="SY32" s="54"/>
      <c r="SZ32" s="54"/>
      <c r="TA32" s="54"/>
      <c r="TB32" s="54"/>
      <c r="TC32" s="54"/>
      <c r="TD32" s="54"/>
      <c r="TE32" s="54"/>
      <c r="TF32" s="54"/>
      <c r="TG32" s="54"/>
      <c r="TH32" s="54"/>
      <c r="TI32" s="54"/>
      <c r="TJ32" s="54"/>
      <c r="TK32" s="54"/>
      <c r="TL32" s="54"/>
      <c r="TM32" s="54"/>
      <c r="TN32" s="54"/>
      <c r="TO32" s="54"/>
      <c r="TP32" s="54"/>
      <c r="TQ32" s="54"/>
      <c r="TR32" s="54"/>
      <c r="TS32" s="54"/>
      <c r="TT32" s="54"/>
      <c r="TU32" s="54"/>
      <c r="TV32" s="54"/>
      <c r="TW32" s="54"/>
      <c r="TX32" s="54"/>
      <c r="TY32" s="54"/>
      <c r="TZ32" s="54"/>
      <c r="UA32" s="54"/>
      <c r="UB32" s="54"/>
      <c r="UC32" s="54"/>
      <c r="UD32" s="54"/>
      <c r="UE32" s="54"/>
      <c r="UF32" s="54"/>
      <c r="UG32" s="54"/>
      <c r="UH32" s="54"/>
      <c r="UI32" s="54"/>
      <c r="UJ32" s="54"/>
      <c r="UK32" s="54"/>
      <c r="UL32" s="54"/>
      <c r="UM32" s="54"/>
      <c r="UN32" s="54"/>
      <c r="UO32" s="54"/>
      <c r="UP32" s="54"/>
      <c r="UQ32" s="54"/>
      <c r="UR32" s="54"/>
      <c r="US32" s="54"/>
      <c r="UT32" s="54"/>
      <c r="UU32" s="54"/>
      <c r="UV32" s="54"/>
      <c r="UW32" s="54"/>
      <c r="UX32" s="54"/>
      <c r="UY32" s="54"/>
      <c r="UZ32" s="54"/>
      <c r="VA32" s="54"/>
      <c r="VB32" s="54"/>
      <c r="VC32" s="54"/>
      <c r="VD32" s="54"/>
      <c r="VE32" s="54"/>
      <c r="VF32" s="54"/>
      <c r="VG32" s="54"/>
      <c r="VH32" s="54"/>
      <c r="VI32" s="54"/>
      <c r="VJ32" s="54"/>
      <c r="VK32" s="54"/>
      <c r="VL32" s="54"/>
      <c r="VM32" s="54"/>
      <c r="VN32" s="54"/>
      <c r="VO32" s="54"/>
      <c r="VP32" s="54"/>
      <c r="VQ32" s="54"/>
      <c r="VR32" s="54"/>
      <c r="VS32" s="54"/>
      <c r="VT32" s="54"/>
      <c r="VU32" s="54"/>
      <c r="VV32" s="54"/>
      <c r="VW32" s="54"/>
      <c r="VX32" s="54"/>
      <c r="VY32" s="54"/>
      <c r="VZ32" s="54"/>
      <c r="WA32" s="54"/>
      <c r="WB32" s="54"/>
      <c r="WC32" s="54"/>
      <c r="WD32" s="54"/>
      <c r="WE32" s="54"/>
      <c r="WF32" s="54"/>
      <c r="WG32" s="54"/>
      <c r="WH32" s="54"/>
      <c r="WI32" s="54"/>
      <c r="WJ32" s="54"/>
      <c r="WK32" s="54"/>
      <c r="WL32" s="54"/>
      <c r="WM32" s="54"/>
      <c r="WN32" s="54"/>
      <c r="WO32" s="54"/>
      <c r="WP32" s="54"/>
      <c r="WQ32" s="54"/>
      <c r="WR32" s="54"/>
      <c r="WS32" s="54"/>
      <c r="WT32" s="54"/>
      <c r="WU32" s="54"/>
      <c r="WV32" s="54"/>
      <c r="WW32" s="54"/>
      <c r="WX32" s="54"/>
      <c r="WY32" s="54"/>
      <c r="WZ32" s="54"/>
      <c r="XA32" s="54"/>
      <c r="XB32" s="54"/>
      <c r="XC32" s="54"/>
      <c r="XD32" s="54"/>
      <c r="XE32" s="54"/>
      <c r="XF32" s="54"/>
      <c r="XG32" s="54"/>
      <c r="XH32" s="54"/>
      <c r="XI32" s="54"/>
      <c r="XJ32" s="54"/>
      <c r="XK32" s="54"/>
      <c r="XL32" s="54"/>
      <c r="XM32" s="54"/>
      <c r="XN32" s="54"/>
      <c r="XO32" s="54"/>
      <c r="XP32" s="54"/>
      <c r="XQ32" s="54"/>
      <c r="XR32" s="54"/>
      <c r="XS32" s="54"/>
      <c r="XT32" s="54"/>
      <c r="XU32" s="54"/>
      <c r="XV32" s="54"/>
      <c r="XW32" s="54"/>
      <c r="XX32" s="54"/>
      <c r="XY32" s="54"/>
      <c r="XZ32" s="54"/>
      <c r="YA32" s="54"/>
      <c r="YB32" s="54"/>
      <c r="YC32" s="54"/>
      <c r="YD32" s="54"/>
      <c r="YE32" s="54"/>
      <c r="YF32" s="54"/>
      <c r="YG32" s="54"/>
      <c r="YH32" s="54"/>
      <c r="YI32" s="54"/>
      <c r="YJ32" s="54"/>
      <c r="YK32" s="54"/>
      <c r="YL32" s="54"/>
      <c r="YM32" s="54"/>
      <c r="YN32" s="54"/>
      <c r="YO32" s="54"/>
      <c r="YP32" s="54"/>
      <c r="YQ32" s="54"/>
      <c r="YR32" s="54"/>
      <c r="YS32" s="54"/>
      <c r="YT32" s="54"/>
      <c r="YU32" s="54"/>
      <c r="YV32" s="54"/>
      <c r="YW32" s="54"/>
      <c r="YX32" s="54"/>
      <c r="YY32" s="54"/>
      <c r="YZ32" s="54"/>
      <c r="ZA32" s="54"/>
      <c r="ZB32" s="54"/>
      <c r="ZC32" s="54"/>
      <c r="ZD32" s="54"/>
      <c r="ZE32" s="54"/>
      <c r="ZF32" s="54"/>
      <c r="ZG32" s="54"/>
      <c r="ZH32" s="54"/>
      <c r="ZI32" s="54"/>
      <c r="ZJ32" s="54"/>
      <c r="ZK32" s="54"/>
      <c r="ZL32" s="54"/>
      <c r="ZM32" s="54"/>
      <c r="ZN32" s="54"/>
      <c r="ZO32" s="54"/>
      <c r="ZP32" s="54"/>
      <c r="ZQ32" s="54"/>
      <c r="ZR32" s="54"/>
      <c r="ZS32" s="54"/>
      <c r="ZT32" s="54"/>
      <c r="ZU32" s="54"/>
      <c r="ZV32" s="54"/>
      <c r="ZW32" s="54"/>
      <c r="ZX32" s="54"/>
      <c r="ZY32" s="54"/>
      <c r="ZZ32" s="54"/>
      <c r="AAA32" s="54"/>
      <c r="AAB32" s="54"/>
      <c r="AAC32" s="54"/>
      <c r="AAD32" s="54"/>
      <c r="AAE32" s="54"/>
      <c r="AAF32" s="54"/>
      <c r="AAG32" s="54"/>
      <c r="AAH32" s="54"/>
      <c r="AAI32" s="54"/>
      <c r="AAJ32" s="54"/>
      <c r="AAK32" s="54"/>
      <c r="AAL32" s="54"/>
      <c r="AAM32" s="54"/>
      <c r="AAN32" s="54"/>
      <c r="AAO32" s="54"/>
      <c r="AAP32" s="54"/>
      <c r="AAQ32" s="54"/>
      <c r="AAR32" s="54"/>
      <c r="AAS32" s="54"/>
      <c r="AAT32" s="54"/>
      <c r="AAU32" s="54"/>
      <c r="AAV32" s="54"/>
      <c r="AAW32" s="54"/>
      <c r="AAX32" s="54"/>
      <c r="AAY32" s="54"/>
      <c r="AAZ32" s="54"/>
      <c r="ABA32" s="54"/>
      <c r="ABB32" s="54"/>
      <c r="ABC32" s="54"/>
      <c r="ABD32" s="54"/>
      <c r="ABE32" s="54"/>
      <c r="ABF32" s="54"/>
      <c r="ABG32" s="54"/>
      <c r="ABH32" s="54"/>
      <c r="ABI32" s="54"/>
      <c r="ABJ32" s="54"/>
      <c r="ABK32" s="54"/>
      <c r="ABL32" s="54"/>
      <c r="ABM32" s="54"/>
      <c r="ABN32" s="54"/>
      <c r="ABO32" s="54"/>
      <c r="ABP32" s="54"/>
      <c r="ABQ32" s="54"/>
      <c r="ABR32" s="54"/>
      <c r="ABS32" s="54"/>
      <c r="ABT32" s="54"/>
      <c r="ABU32" s="54"/>
      <c r="ABV32" s="54"/>
      <c r="ABW32" s="54"/>
      <c r="ABX32" s="54"/>
      <c r="ABY32" s="54"/>
      <c r="ABZ32" s="54"/>
      <c r="ACA32" s="54"/>
      <c r="ACB32" s="54"/>
      <c r="ACC32" s="54"/>
      <c r="ACD32" s="54"/>
      <c r="ACE32" s="54"/>
      <c r="ACF32" s="54"/>
      <c r="ACG32" s="54"/>
      <c r="ACH32" s="54"/>
      <c r="ACI32" s="54"/>
      <c r="ACJ32" s="54"/>
      <c r="ACK32" s="54"/>
      <c r="ACL32" s="54"/>
      <c r="ACM32" s="54"/>
      <c r="ACN32" s="54"/>
      <c r="ACO32" s="54"/>
      <c r="ACP32" s="54"/>
      <c r="ACQ32" s="54"/>
      <c r="ACR32" s="54"/>
      <c r="ACS32" s="54"/>
      <c r="ACT32" s="54"/>
      <c r="ACU32" s="54"/>
      <c r="ACV32" s="54"/>
      <c r="ACW32" s="54"/>
      <c r="ACX32" s="54"/>
      <c r="ACY32" s="54"/>
      <c r="ACZ32" s="54"/>
      <c r="ADA32" s="54"/>
      <c r="ADB32" s="54"/>
      <c r="ADC32" s="54"/>
      <c r="ADD32" s="54"/>
      <c r="ADE32" s="54"/>
      <c r="ADF32" s="54"/>
      <c r="ADG32" s="54"/>
      <c r="ADH32" s="54"/>
      <c r="ADI32" s="54"/>
      <c r="ADJ32" s="54"/>
      <c r="ADK32" s="54"/>
      <c r="ADL32" s="54"/>
      <c r="ADM32" s="54"/>
      <c r="ADN32" s="54"/>
      <c r="ADO32" s="54"/>
      <c r="ADP32" s="54"/>
      <c r="ADQ32" s="54"/>
      <c r="ADR32" s="54"/>
      <c r="ADS32" s="54"/>
      <c r="ADT32" s="54"/>
      <c r="ADU32" s="54"/>
      <c r="ADV32" s="54"/>
      <c r="ADW32" s="54"/>
      <c r="ADX32" s="54"/>
      <c r="ADY32" s="54"/>
      <c r="ADZ32" s="54"/>
      <c r="AEA32" s="54"/>
      <c r="AEB32" s="54"/>
      <c r="AEC32" s="54"/>
      <c r="AED32" s="54"/>
      <c r="AEE32" s="54"/>
      <c r="AEF32" s="54"/>
      <c r="AEG32" s="54"/>
      <c r="AEH32" s="54"/>
      <c r="AEI32" s="54"/>
      <c r="AEJ32" s="54"/>
      <c r="AEK32" s="54"/>
      <c r="AEL32" s="54"/>
      <c r="AEM32" s="54"/>
      <c r="AEN32" s="54"/>
      <c r="AEO32" s="54"/>
      <c r="AEP32" s="54"/>
      <c r="AEQ32" s="54"/>
      <c r="AER32" s="54"/>
      <c r="AES32" s="54"/>
      <c r="AET32" s="54"/>
      <c r="AEU32" s="54"/>
      <c r="AEV32" s="54"/>
      <c r="AEW32" s="54"/>
      <c r="AEX32" s="54"/>
      <c r="AEY32" s="54"/>
      <c r="AEZ32" s="54"/>
      <c r="AFA32" s="54"/>
      <c r="AFB32" s="54"/>
      <c r="AFC32" s="54"/>
      <c r="AFD32" s="54"/>
      <c r="AFE32" s="54"/>
      <c r="AFF32" s="54"/>
      <c r="AFG32" s="54"/>
      <c r="AFH32" s="54"/>
      <c r="AFI32" s="54"/>
      <c r="AFJ32" s="54"/>
      <c r="AFK32" s="54"/>
      <c r="AFL32" s="54"/>
      <c r="AFM32" s="54"/>
      <c r="AFN32" s="54"/>
      <c r="AFO32" s="54"/>
      <c r="AFP32" s="54"/>
      <c r="AFQ32" s="54"/>
      <c r="AFR32" s="54"/>
      <c r="AFS32" s="54"/>
      <c r="AFT32" s="54"/>
      <c r="AFU32" s="54"/>
      <c r="AFV32" s="54"/>
      <c r="AFW32" s="54"/>
      <c r="AFX32" s="54"/>
      <c r="AFY32" s="54"/>
      <c r="AFZ32" s="54"/>
      <c r="AGA32" s="54"/>
      <c r="AGB32" s="54"/>
      <c r="AGC32" s="54"/>
      <c r="AGD32" s="54"/>
      <c r="AGE32" s="54"/>
      <c r="AGF32" s="54"/>
      <c r="AGG32" s="54"/>
      <c r="AGH32" s="54"/>
      <c r="AGI32" s="54"/>
      <c r="AGJ32" s="54"/>
      <c r="AGK32" s="54"/>
      <c r="AGL32" s="54"/>
      <c r="AGM32" s="54"/>
      <c r="AGN32" s="54"/>
      <c r="AGO32" s="54"/>
      <c r="AGP32" s="54"/>
      <c r="AGQ32" s="54"/>
      <c r="AGR32" s="54"/>
      <c r="AGS32" s="54"/>
      <c r="AGT32" s="54"/>
      <c r="AGU32" s="54"/>
      <c r="AGV32" s="54"/>
      <c r="AGW32" s="54"/>
      <c r="AGX32" s="54"/>
      <c r="AGY32" s="54"/>
      <c r="AGZ32" s="54"/>
      <c r="AHA32" s="54"/>
      <c r="AHB32" s="54"/>
      <c r="AHC32" s="54"/>
      <c r="AHD32" s="54"/>
      <c r="AHE32" s="54"/>
      <c r="AHF32" s="54"/>
      <c r="AHG32" s="54"/>
      <c r="AHH32" s="54"/>
      <c r="AHI32" s="54"/>
      <c r="AHJ32" s="54"/>
      <c r="AHK32" s="54"/>
      <c r="AHL32" s="54"/>
      <c r="AHM32" s="54"/>
      <c r="AHN32" s="54"/>
      <c r="AHO32" s="54"/>
      <c r="AHP32" s="54"/>
      <c r="AHQ32" s="54"/>
      <c r="AHR32" s="54"/>
      <c r="AHS32" s="54"/>
      <c r="AHT32" s="54"/>
      <c r="AHU32" s="54"/>
      <c r="AHV32" s="54"/>
      <c r="AHW32" s="54"/>
      <c r="AHX32" s="54"/>
      <c r="AHY32" s="54"/>
      <c r="AHZ32" s="54"/>
      <c r="AIA32" s="54"/>
      <c r="AIB32" s="54"/>
      <c r="AIC32" s="54"/>
      <c r="AID32" s="54"/>
      <c r="AIE32" s="54"/>
      <c r="AIF32" s="54"/>
      <c r="AIG32" s="54"/>
      <c r="AIH32" s="54"/>
      <c r="AII32" s="54"/>
      <c r="AIJ32" s="54"/>
      <c r="AIK32" s="54"/>
      <c r="AIL32" s="54"/>
      <c r="AIM32" s="54"/>
      <c r="AIN32" s="54"/>
      <c r="AIO32" s="54"/>
      <c r="AIP32" s="54"/>
      <c r="AIQ32" s="54"/>
      <c r="AIR32" s="54"/>
      <c r="AIS32" s="54"/>
      <c r="AIT32" s="54"/>
      <c r="AIU32" s="54"/>
      <c r="AIV32" s="54"/>
      <c r="AIW32" s="54"/>
      <c r="AIX32" s="54"/>
      <c r="AIY32" s="54"/>
      <c r="AIZ32" s="54"/>
      <c r="AJA32" s="54"/>
      <c r="AJB32" s="54"/>
      <c r="AJC32" s="54"/>
      <c r="AJD32" s="54"/>
      <c r="AJE32" s="54"/>
      <c r="AJF32" s="54"/>
      <c r="AJG32" s="54"/>
      <c r="AJH32" s="54"/>
      <c r="AJI32" s="54"/>
      <c r="AJJ32" s="54"/>
      <c r="AJK32" s="54"/>
      <c r="AJL32" s="54"/>
      <c r="AJM32" s="54"/>
      <c r="AJN32" s="54"/>
      <c r="AJO32" s="54"/>
      <c r="AJP32" s="54"/>
      <c r="AJQ32" s="54"/>
      <c r="AJR32" s="54"/>
      <c r="AJS32" s="54"/>
      <c r="AJT32" s="54"/>
      <c r="AJU32" s="54"/>
      <c r="AJV32" s="54"/>
      <c r="AJW32" s="54"/>
      <c r="AJX32" s="54"/>
      <c r="AJY32" s="54"/>
      <c r="AJZ32" s="54"/>
      <c r="AKA32" s="54"/>
      <c r="AKB32" s="54"/>
      <c r="AKC32" s="54"/>
      <c r="AKD32" s="54"/>
      <c r="AKE32" s="54"/>
      <c r="AKF32" s="54"/>
      <c r="AKG32" s="54"/>
      <c r="AKH32" s="54"/>
      <c r="AKI32" s="54"/>
      <c r="AKJ32" s="54"/>
      <c r="AKK32" s="54"/>
      <c r="AKL32" s="54"/>
      <c r="AKM32" s="54"/>
      <c r="AKN32" s="54"/>
      <c r="AKO32" s="54"/>
      <c r="AKP32" s="54"/>
      <c r="AKQ32" s="54"/>
      <c r="AKR32" s="54"/>
      <c r="AKS32" s="54"/>
      <c r="AKT32" s="54"/>
      <c r="AKU32" s="54"/>
      <c r="AKV32" s="54"/>
      <c r="AKW32" s="54"/>
      <c r="AKX32" s="54"/>
      <c r="AKY32" s="54"/>
      <c r="AKZ32" s="54"/>
      <c r="ALA32" s="54"/>
      <c r="ALB32" s="54"/>
      <c r="ALC32" s="54"/>
      <c r="ALD32" s="54"/>
      <c r="ALE32" s="54"/>
      <c r="ALF32" s="54"/>
      <c r="ALG32" s="54"/>
      <c r="ALH32" s="54"/>
      <c r="ALI32" s="54"/>
      <c r="ALJ32" s="54"/>
      <c r="ALK32" s="54"/>
      <c r="ALL32" s="54"/>
      <c r="ALM32" s="54"/>
      <c r="ALN32" s="54"/>
      <c r="ALO32" s="54"/>
      <c r="ALP32" s="54"/>
      <c r="ALQ32" s="54"/>
      <c r="ALR32" s="54"/>
      <c r="ALS32" s="54"/>
      <c r="ALT32" s="54"/>
      <c r="ALU32" s="54"/>
      <c r="ALV32" s="54"/>
      <c r="ALW32" s="54"/>
      <c r="ALX32" s="54"/>
      <c r="ALY32" s="54"/>
      <c r="ALZ32" s="54"/>
      <c r="AMA32" s="54"/>
      <c r="AMB32" s="54"/>
      <c r="AMC32" s="54"/>
      <c r="AMD32" s="54"/>
      <c r="AME32" s="54"/>
      <c r="AMF32" s="54"/>
      <c r="AMG32" s="54"/>
    </row>
    <row r="33" spans="1:1024" ht="4.5" customHeight="1" x14ac:dyDescent="0.2">
      <c r="A33" s="10"/>
      <c r="B33" s="11"/>
      <c r="C33" s="36"/>
      <c r="D33" s="36"/>
      <c r="E33" s="39"/>
    </row>
    <row r="34" spans="1:1024" s="12" customFormat="1" ht="15.75" x14ac:dyDescent="0.25">
      <c r="C34" s="37"/>
      <c r="D34" s="37"/>
      <c r="E34" s="37"/>
      <c r="AMH34"/>
      <c r="AMI34"/>
      <c r="AMJ34"/>
    </row>
  </sheetData>
  <mergeCells count="4">
    <mergeCell ref="B1:E1"/>
    <mergeCell ref="A2:E2"/>
    <mergeCell ref="A32:B32"/>
    <mergeCell ref="A3:E3"/>
  </mergeCells>
  <printOptions horizontalCentered="1"/>
  <pageMargins left="0.62986111111111098" right="0.35416666666666702" top="0.59027777777777801" bottom="0.35416666666666702" header="0.51180555555555496" footer="0.51180555555555496"/>
  <pageSetup paperSize="9" scale="8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расходы</vt:lpstr>
      <vt:lpstr>доходы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Роман</cp:lastModifiedBy>
  <cp:revision>5</cp:revision>
  <cp:lastPrinted>2023-09-07T11:13:05Z</cp:lastPrinted>
  <dcterms:created xsi:type="dcterms:W3CDTF">2021-08-25T08:22:51Z</dcterms:created>
  <dcterms:modified xsi:type="dcterms:W3CDTF">2024-07-31T08:55:12Z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