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ОТЧЕТНОСТЬ\Отчетность для ПУБЛИКАЦИИ\Отчет по исполнению бюджета на сайт\за 2024 год\"/>
    </mc:Choice>
  </mc:AlternateContent>
  <xr:revisionPtr revIDLastSave="0" documentId="13_ncr:1_{20338704-6B37-4EC0-9109-49D544D66D9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расходы" sheetId="1" r:id="rId1"/>
    <sheet name="доход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1" i="2" l="1"/>
  <c r="C21" i="2"/>
  <c r="C8" i="2" s="1"/>
  <c r="D25" i="2"/>
  <c r="D24" i="2"/>
  <c r="D21" i="1"/>
  <c r="C25" i="2"/>
  <c r="C24" i="2" s="1"/>
  <c r="E18" i="2"/>
  <c r="E28" i="1" l="1"/>
  <c r="E22" i="2"/>
  <c r="E29" i="1" l="1"/>
  <c r="E31" i="2"/>
  <c r="E30" i="2"/>
  <c r="E28" i="2"/>
  <c r="D26" i="1" l="1"/>
  <c r="C26" i="1"/>
  <c r="D23" i="2" l="1"/>
  <c r="C23" i="2"/>
  <c r="C32" i="2" s="1"/>
  <c r="E20" i="2"/>
  <c r="E16" i="2"/>
  <c r="D45" i="1" l="1"/>
  <c r="C45" i="1"/>
  <c r="E46" i="1"/>
  <c r="D8" i="2" l="1"/>
  <c r="C48" i="1" l="1"/>
  <c r="C41" i="1"/>
  <c r="C39" i="1"/>
  <c r="C37" i="1"/>
  <c r="C31" i="1"/>
  <c r="C21" i="1"/>
  <c r="C18" i="1"/>
  <c r="C16" i="1"/>
  <c r="D8" i="1"/>
  <c r="C8" i="1"/>
  <c r="D41" i="1"/>
  <c r="C50" i="1" l="1"/>
  <c r="E12" i="1"/>
  <c r="D18" i="1" l="1"/>
  <c r="E43" i="1" l="1"/>
  <c r="D39" i="1"/>
  <c r="D48" i="1" l="1"/>
  <c r="D37" i="1"/>
  <c r="D31" i="1"/>
  <c r="D16" i="1"/>
  <c r="E8" i="1"/>
  <c r="D32" i="2"/>
  <c r="D50" i="1" l="1"/>
  <c r="E27" i="2" l="1"/>
  <c r="E26" i="2"/>
  <c r="E25" i="2"/>
  <c r="E24" i="2"/>
  <c r="E23" i="2"/>
  <c r="E21" i="2"/>
  <c r="E19" i="2"/>
  <c r="E17" i="2"/>
  <c r="E15" i="2"/>
  <c r="E14" i="2"/>
  <c r="E13" i="2"/>
  <c r="E11" i="2"/>
  <c r="E10" i="2"/>
  <c r="E9" i="2"/>
  <c r="E49" i="1"/>
  <c r="E47" i="1"/>
  <c r="E44" i="1"/>
  <c r="E42" i="1"/>
  <c r="E40" i="1"/>
  <c r="E38" i="1"/>
  <c r="E36" i="1"/>
  <c r="E35" i="1"/>
  <c r="E34" i="1"/>
  <c r="E33" i="1"/>
  <c r="E32" i="1"/>
  <c r="E27" i="1"/>
  <c r="E25" i="1"/>
  <c r="E24" i="1"/>
  <c r="E23" i="1"/>
  <c r="E22" i="1"/>
  <c r="E20" i="1"/>
  <c r="E19" i="1"/>
  <c r="E17" i="1"/>
  <c r="E15" i="1"/>
  <c r="E14" i="1"/>
  <c r="E13" i="1"/>
  <c r="E11" i="1"/>
  <c r="E10" i="1"/>
  <c r="E9" i="1"/>
  <c r="E41" i="1" l="1"/>
  <c r="E26" i="1"/>
  <c r="E39" i="1"/>
  <c r="E45" i="1"/>
  <c r="E37" i="1"/>
  <c r="E16" i="1"/>
  <c r="E21" i="1"/>
  <c r="E48" i="1"/>
  <c r="E18" i="1"/>
  <c r="E31" i="1"/>
  <c r="E8" i="2"/>
  <c r="E32" i="2"/>
  <c r="E50" i="1" l="1"/>
</calcChain>
</file>

<file path=xl/sharedStrings.xml><?xml version="1.0" encoding="utf-8"?>
<sst xmlns="http://schemas.openxmlformats.org/spreadsheetml/2006/main" count="153" uniqueCount="144">
  <si>
    <t xml:space="preserve">Отчет об исполнении расходов бюджета городского округа ЗАТО Свободный </t>
  </si>
  <si>
    <t>тыс. руб.</t>
  </si>
  <si>
    <t>Наименование раздела, подраздела, целевой статьи или вида расхода</t>
  </si>
  <si>
    <t xml:space="preserve">Код раздела,подраздела, классификации,расходов  бюджета  </t>
  </si>
  <si>
    <t>утверждено по бюджету</t>
  </si>
  <si>
    <t>исполнено</t>
  </si>
  <si>
    <t>% исполнения к годовому плану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</si>
  <si>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</si>
  <si>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</si>
  <si>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</si>
  <si>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</si>
  <si>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</si>
  <si>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01 03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</si>
  <si>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</si>
  <si>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01 04</t>
  </si>
  <si>
    <t>Судебная система</t>
  </si>
  <si>
    <t>01 05</t>
  </si>
  <si>
    <t>-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</si>
  <si>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</si>
  <si>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01 06</t>
  </si>
  <si>
    <t>Резервные фонды</t>
  </si>
  <si>
    <t>01 11</t>
  </si>
  <si>
    <t>Другие общегосударственные вопросы</t>
  </si>
  <si>
    <t>01 13</t>
  </si>
  <si>
    <t>Национальная оборона</t>
  </si>
  <si>
    <t>02 00</t>
  </si>
  <si>
    <t>Мобилизационная  и вневойсковая подготовка</t>
  </si>
  <si>
    <t xml:space="preserve">02 03 </t>
  </si>
  <si>
    <t>Национальная безопасность и правоохранительная деятельность</t>
  </si>
  <si>
    <t>03 00</t>
  </si>
  <si>
    <t>Обеспечение пожарной безопасности</t>
  </si>
  <si>
    <t>03 10</t>
  </si>
  <si>
    <t xml:space="preserve">Другие вопросы в области национальной безопасности и правоохранительной деятельности </t>
  </si>
  <si>
    <t>03 14</t>
  </si>
  <si>
    <t>Национальная  экономика</t>
  </si>
  <si>
    <t>04 00</t>
  </si>
  <si>
    <t>Сельское хозяйство и рыболовство</t>
  </si>
  <si>
    <t>04 05</t>
  </si>
  <si>
    <t>Водное хозяйство</t>
  </si>
  <si>
    <t>04 06</t>
  </si>
  <si>
    <t>Дорожное хозяйство (дорожные фонды)</t>
  </si>
  <si>
    <t>04 09</t>
  </si>
  <si>
    <t>Другие вопросы в области национальной экономики</t>
  </si>
  <si>
    <t>04 12</t>
  </si>
  <si>
    <t>Жилищно-коммунальное хозяйство</t>
  </si>
  <si>
    <t>05 00</t>
  </si>
  <si>
    <t>Жилищное хозяйство</t>
  </si>
  <si>
    <t xml:space="preserve">05 01 </t>
  </si>
  <si>
    <t>Коммунальное хозяйство</t>
  </si>
  <si>
    <t>05 02</t>
  </si>
  <si>
    <t>Благоустройство</t>
  </si>
  <si>
    <t>05 03</t>
  </si>
  <si>
    <t>Образование</t>
  </si>
  <si>
    <t>07 00</t>
  </si>
  <si>
    <t>Дошкольное образование</t>
  </si>
  <si>
    <t>07 01</t>
  </si>
  <si>
    <t>Общее образование</t>
  </si>
  <si>
    <t>07 02</t>
  </si>
  <si>
    <t>Дополнительное образование детей</t>
  </si>
  <si>
    <t>07 03</t>
  </si>
  <si>
    <t>Молодежная политика и оздоровление детей</t>
  </si>
  <si>
    <t>07 07</t>
  </si>
  <si>
    <t>Другие вопросы в области образования</t>
  </si>
  <si>
    <t>07 09</t>
  </si>
  <si>
    <t>Культура, кинематография</t>
  </si>
  <si>
    <t>08 00</t>
  </si>
  <si>
    <t>Культура</t>
  </si>
  <si>
    <t>08 01</t>
  </si>
  <si>
    <t>Здравоохранение</t>
  </si>
  <si>
    <t>09 00</t>
  </si>
  <si>
    <t>Санитарно-эпидемиологическое благополучие</t>
  </si>
  <si>
    <t>09 07</t>
  </si>
  <si>
    <t>Социальная политика</t>
  </si>
  <si>
    <t>10 00</t>
  </si>
  <si>
    <t>Пенсионное обеспечение</t>
  </si>
  <si>
    <t>10 01</t>
  </si>
  <si>
    <t>Социальное обеспечение населения</t>
  </si>
  <si>
    <t>10 03</t>
  </si>
  <si>
    <t>Другие вопросы в области социальной политики</t>
  </si>
  <si>
    <t>10 06</t>
  </si>
  <si>
    <t>Физическая культура и спорт</t>
  </si>
  <si>
    <t>11 00</t>
  </si>
  <si>
    <t>Массовый спорт</t>
  </si>
  <si>
    <t>11 02</t>
  </si>
  <si>
    <t>Средства массовой информации</t>
  </si>
  <si>
    <t>12 00</t>
  </si>
  <si>
    <t>Другие вопросы в области средств массовой информации</t>
  </si>
  <si>
    <t>12 04</t>
  </si>
  <si>
    <t>ВСЕГО РАСХОДОВ:</t>
  </si>
  <si>
    <t xml:space="preserve">Отчет об исполнении доходов бюджета городского округа ЗАТО Свободный </t>
  </si>
  <si>
    <t>Налоговые и неналоговые доходы</t>
  </si>
  <si>
    <t>1 00 00000</t>
  </si>
  <si>
    <t>Налог на доходы физических лиц</t>
  </si>
  <si>
    <t>1 01 02000</t>
  </si>
  <si>
    <t>Акцизы по подакцизным товарам (продукции), производимыми на территории РФ</t>
  </si>
  <si>
    <t>1 03 02000</t>
  </si>
  <si>
    <t>Налог, взимаемый в связи с применением упрощенной системы налогообложения</t>
  </si>
  <si>
    <t>1 05 01000</t>
  </si>
  <si>
    <t>Единый налог на вмененный доход для отдельных видов деятельности</t>
  </si>
  <si>
    <t>1 05 02000</t>
  </si>
  <si>
    <t>Налог, взимаемый в связи с применением патентной системы налогообложения</t>
  </si>
  <si>
    <t>1 05 04000</t>
  </si>
  <si>
    <t>Налог на имущество физических лиц</t>
  </si>
  <si>
    <t>1 06 01000</t>
  </si>
  <si>
    <t>1 06 06000</t>
  </si>
  <si>
    <t>Государственная пошлина</t>
  </si>
  <si>
    <t>1 08 00000</t>
  </si>
  <si>
    <t>1 11 00000</t>
  </si>
  <si>
    <t>Платежи при пользовании природными ресурсами</t>
  </si>
  <si>
    <t>1 12 00000</t>
  </si>
  <si>
    <t>Доходы от оказания платных услуг и компенсации затрат  государства</t>
  </si>
  <si>
    <t>1 13 00000</t>
  </si>
  <si>
    <t>Доходы от продажи материальных и нематериальных активов</t>
  </si>
  <si>
    <t>1 14 00000</t>
  </si>
  <si>
    <t>Штрафы, санкции, возмещение ущерба</t>
  </si>
  <si>
    <t>1 16 00000</t>
  </si>
  <si>
    <t>Безвозмездные поступления</t>
  </si>
  <si>
    <t>2 00 00000</t>
  </si>
  <si>
    <t>Безвозмездные поступления от других бюджетов бюджетной системы РФ</t>
  </si>
  <si>
    <t>2 02 00000</t>
  </si>
  <si>
    <t>Дотации бюджетам бюджетной системы РФ</t>
  </si>
  <si>
    <t>2 02 10000</t>
  </si>
  <si>
    <t>Субсидии бюджета бюджетной системы РФ</t>
  </si>
  <si>
    <t>2 02 20000</t>
  </si>
  <si>
    <t>Субвенции бюджетам бюджетной системы РФ</t>
  </si>
  <si>
    <t>2 02 30000</t>
  </si>
  <si>
    <t>Иные межбюджетные трансферты</t>
  </si>
  <si>
    <t>2 02 40000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</si>
  <si>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</si>
  <si>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</si>
  <si>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</si>
  <si>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</t>
  </si>
  <si>
    <t>ВСЕГО ДОХОДОВ:</t>
  </si>
  <si>
    <t>Доходы от использования имущества, находящегося в государственной и муниципальной собственности</t>
  </si>
  <si>
    <t>Невыясненые поступления</t>
  </si>
  <si>
    <t>1 17 00000</t>
  </si>
  <si>
    <t>Физическая культура</t>
  </si>
  <si>
    <t>Земельный налог</t>
  </si>
  <si>
    <t>11 01</t>
  </si>
  <si>
    <t>05 05</t>
  </si>
  <si>
    <t>Другие вопросы в области жилищно-комунального хозяйства</t>
  </si>
  <si>
    <t>2 08 04000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</si>
  <si>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</si>
  <si>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01.11.2024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</si>
</sst>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1" fillId="0" borderId="0" xfId="0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 vertical="distributed" textRotation="90" wrapText="1"/>
    </xf>
    <xf numFmtId="164" fontId="4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4" fontId="1" fillId="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2"/>
  <sheetViews>
    <sheetView tabSelected="1" topLeftCell="A25" zoomScaleNormal="100" workbookViewId="0">
      <selection activeCell="D25" sqref="D1:D1048576"/>
    </sheetView>
  </sheetViews>
  <sheetFormatPr defaultColWidth="9.140625" defaultRowHeight="12.75" x14ac:dyDescent="0.2"/>
  <cols>
    <col min="1" max="1" width="61.140625" style="1" customWidth="1"/>
    <col min="2" max="2" width="13" style="15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1" width="9.140625" style="1"/>
    <col min="1022" max="1024" width="11.5703125" customWidth="1"/>
  </cols>
  <sheetData>
    <row r="1" spans="1:1024" ht="1.5" customHeight="1" x14ac:dyDescent="0.2">
      <c r="A1" s="59"/>
      <c r="B1" s="59"/>
      <c r="C1" s="59"/>
      <c r="D1" s="59"/>
      <c r="E1" s="59"/>
    </row>
    <row r="2" spans="1:1024" ht="54" customHeight="1" x14ac:dyDescent="0.2">
      <c r="A2" s="58" t="s">
        <v>0</v>
      </c>
      <c r="B2" s="58"/>
      <c r="C2" s="58"/>
      <c r="D2" s="58"/>
      <c r="E2" s="58"/>
    </row>
    <row r="3" spans="1:1024" ht="20.25" x14ac:dyDescent="0.2">
      <c r="A3" s="60" t="s">
        <v>143</v>
      </c>
      <c r="B3" s="60"/>
      <c r="C3" s="60"/>
      <c r="D3" s="60"/>
      <c r="E3" s="60"/>
    </row>
    <row r="4" spans="1:1024" ht="3.75" customHeight="1" x14ac:dyDescent="0.2"/>
    <row r="5" spans="1:1024" ht="22.5" customHeight="1" x14ac:dyDescent="0.2">
      <c r="A5" s="3"/>
      <c r="B5" s="31"/>
      <c r="E5" s="43" t="s">
        <v>1</v>
      </c>
    </row>
    <row r="6" spans="1:1024" ht="116.25" customHeight="1" x14ac:dyDescent="0.2">
      <c r="A6" s="22" t="s">
        <v>2</v>
      </c>
      <c r="B6" s="32" t="s">
        <v>3</v>
      </c>
      <c r="C6" s="32" t="s">
        <v>4</v>
      </c>
      <c r="D6" s="41" t="s">
        <v>5</v>
      </c>
      <c r="E6" s="38" t="s">
        <v>6</v>
      </c>
    </row>
    <row r="7" spans="1:1024" s="3" customFormat="1" x14ac:dyDescent="0.2">
      <c r="A7" s="4">
        <v>2</v>
      </c>
      <c r="B7" s="33">
        <v>3</v>
      </c>
      <c r="C7" s="33">
        <v>6</v>
      </c>
      <c r="D7" s="33">
        <v>7</v>
      </c>
      <c r="E7" s="33">
        <v>8</v>
      </c>
      <c r="AMH7"/>
      <c r="AMI7"/>
      <c r="AMJ7"/>
    </row>
    <row r="8" spans="1:1024" s="16" customFormat="1" ht="17.25" customHeight="1" x14ac:dyDescent="0.2">
      <c r="A8" s="27" t="s">
        <v>7</v>
      </c>
      <c r="B8" s="28" t="s">
        <v>8</v>
      </c>
      <c r="C8" s="46">
        <f>C9+C10+C11+C12+C13+C14+C15</f>
        <v>115817.94</v>
      </c>
      <c r="D8" s="46">
        <f>D9+D10+D11+D12+D13+D14+D15</f>
        <v>78443.75</v>
      </c>
      <c r="E8" s="48">
        <f>D8/C8*100</f>
        <v>67.730223832335469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</row>
    <row r="9" spans="1:1024" s="16" customFormat="1" ht="25.5" x14ac:dyDescent="0.2">
      <c r="A9" s="13" t="s">
        <v>9</v>
      </c>
      <c r="B9" s="14" t="s">
        <v>10</v>
      </c>
      <c r="C9" s="44">
        <v>4254.74</v>
      </c>
      <c r="D9" s="44">
        <v>3219.12</v>
      </c>
      <c r="E9" s="50">
        <f>D9/C9*100</f>
        <v>75.659617273910982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</row>
    <row r="10" spans="1:1024" s="16" customFormat="1" ht="51.75" customHeight="1" x14ac:dyDescent="0.2">
      <c r="A10" s="17" t="s">
        <v>11</v>
      </c>
      <c r="B10" s="18" t="s">
        <v>12</v>
      </c>
      <c r="C10" s="44">
        <v>2285.6</v>
      </c>
      <c r="D10" s="44">
        <v>1569.6</v>
      </c>
      <c r="E10" s="50">
        <f>D10/C10*100</f>
        <v>68.673433671683583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</row>
    <row r="11" spans="1:1024" s="16" customFormat="1" ht="38.25" x14ac:dyDescent="0.2">
      <c r="A11" s="19" t="s">
        <v>13</v>
      </c>
      <c r="B11" s="20" t="s">
        <v>14</v>
      </c>
      <c r="C11" s="44">
        <v>34446.85</v>
      </c>
      <c r="D11" s="44">
        <v>21943</v>
      </c>
      <c r="E11" s="50">
        <f>D11/C11*100</f>
        <v>63.701035072873132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</row>
    <row r="12" spans="1:1024" s="16" customFormat="1" x14ac:dyDescent="0.2">
      <c r="A12" s="19" t="s">
        <v>15</v>
      </c>
      <c r="B12" s="20" t="s">
        <v>16</v>
      </c>
      <c r="C12" s="44">
        <v>4.5999999999999996</v>
      </c>
      <c r="D12" s="44">
        <v>0</v>
      </c>
      <c r="E12" s="50">
        <f>D12/C12*100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</row>
    <row r="13" spans="1:1024" s="16" customFormat="1" ht="25.5" x14ac:dyDescent="0.2">
      <c r="A13" s="17" t="s">
        <v>18</v>
      </c>
      <c r="B13" s="18" t="s">
        <v>19</v>
      </c>
      <c r="C13" s="44">
        <v>15249.44</v>
      </c>
      <c r="D13" s="44">
        <v>11083.3</v>
      </c>
      <c r="E13" s="50">
        <f t="shared" ref="E13:E50" si="0">D13/C13*100</f>
        <v>72.680045955785914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</row>
    <row r="14" spans="1:1024" s="16" customFormat="1" x14ac:dyDescent="0.2">
      <c r="A14" s="19" t="s">
        <v>20</v>
      </c>
      <c r="B14" s="21" t="s">
        <v>21</v>
      </c>
      <c r="C14" s="44">
        <v>4301.49</v>
      </c>
      <c r="D14" s="44">
        <v>0</v>
      </c>
      <c r="E14" s="50">
        <f t="shared" si="0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</row>
    <row r="15" spans="1:1024" s="16" customFormat="1" x14ac:dyDescent="0.2">
      <c r="A15" s="19" t="s">
        <v>22</v>
      </c>
      <c r="B15" s="21" t="s">
        <v>23</v>
      </c>
      <c r="C15" s="44">
        <v>55275.22</v>
      </c>
      <c r="D15" s="44">
        <v>40628.730000000003</v>
      </c>
      <c r="E15" s="50">
        <f t="shared" si="0"/>
        <v>73.50261111579475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</row>
    <row r="16" spans="1:1024" s="16" customFormat="1" ht="20.25" customHeight="1" x14ac:dyDescent="0.2">
      <c r="A16" s="25" t="s">
        <v>24</v>
      </c>
      <c r="B16" s="26" t="s">
        <v>25</v>
      </c>
      <c r="C16" s="46">
        <f>C17</f>
        <v>403.6</v>
      </c>
      <c r="D16" s="46">
        <f>D17</f>
        <v>267.16000000000003</v>
      </c>
      <c r="E16" s="48">
        <f t="shared" si="0"/>
        <v>66.194251734390491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</row>
    <row r="17" spans="1:1021" s="16" customFormat="1" x14ac:dyDescent="0.2">
      <c r="A17" s="19" t="s">
        <v>26</v>
      </c>
      <c r="B17" s="21" t="s">
        <v>27</v>
      </c>
      <c r="C17" s="45">
        <v>403.6</v>
      </c>
      <c r="D17" s="44">
        <v>267.16000000000003</v>
      </c>
      <c r="E17" s="50">
        <f t="shared" si="0"/>
        <v>66.194251734390491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</row>
    <row r="18" spans="1:1021" ht="29.25" customHeight="1" x14ac:dyDescent="0.2">
      <c r="A18" s="7" t="s">
        <v>28</v>
      </c>
      <c r="B18" s="26" t="s">
        <v>29</v>
      </c>
      <c r="C18" s="47">
        <f>C19+C20</f>
        <v>13064.11</v>
      </c>
      <c r="D18" s="47">
        <f>D19+D20</f>
        <v>6154.79</v>
      </c>
      <c r="E18" s="48">
        <f t="shared" si="0"/>
        <v>47.112202821317332</v>
      </c>
    </row>
    <row r="19" spans="1:1021" x14ac:dyDescent="0.2">
      <c r="A19" s="6" t="s">
        <v>30</v>
      </c>
      <c r="B19" s="21" t="s">
        <v>31</v>
      </c>
      <c r="C19" s="45">
        <v>8527.58</v>
      </c>
      <c r="D19" s="44">
        <v>5636.97</v>
      </c>
      <c r="E19" s="50">
        <f t="shared" si="0"/>
        <v>66.102809941390177</v>
      </c>
    </row>
    <row r="20" spans="1:1021" ht="25.5" x14ac:dyDescent="0.2">
      <c r="A20" s="6" t="s">
        <v>32</v>
      </c>
      <c r="B20" s="21" t="s">
        <v>33</v>
      </c>
      <c r="C20" s="45">
        <v>4536.53</v>
      </c>
      <c r="D20" s="44">
        <v>517.82000000000005</v>
      </c>
      <c r="E20" s="50">
        <f t="shared" si="0"/>
        <v>11.414451133355232</v>
      </c>
    </row>
    <row r="21" spans="1:1021" s="16" customFormat="1" ht="18.75" customHeight="1" x14ac:dyDescent="0.2">
      <c r="A21" s="25" t="s">
        <v>34</v>
      </c>
      <c r="B21" s="26" t="s">
        <v>35</v>
      </c>
      <c r="C21" s="47">
        <f>C22+C23+C24+C25</f>
        <v>58783.67</v>
      </c>
      <c r="D21" s="47">
        <f>D22+D23+D24+D25</f>
        <v>15406.48</v>
      </c>
      <c r="E21" s="48">
        <f t="shared" si="0"/>
        <v>26.208775328250177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</row>
    <row r="22" spans="1:1021" s="16" customFormat="1" x14ac:dyDescent="0.2">
      <c r="A22" s="19" t="s">
        <v>36</v>
      </c>
      <c r="B22" s="21" t="s">
        <v>37</v>
      </c>
      <c r="C22" s="45">
        <v>210.6</v>
      </c>
      <c r="D22" s="45">
        <v>19.850000000000001</v>
      </c>
      <c r="E22" s="50">
        <f t="shared" si="0"/>
        <v>9.4254510921177594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</row>
    <row r="23" spans="1:1021" s="16" customFormat="1" x14ac:dyDescent="0.2">
      <c r="A23" s="19" t="s">
        <v>38</v>
      </c>
      <c r="B23" s="21" t="s">
        <v>39</v>
      </c>
      <c r="C23" s="45">
        <v>163</v>
      </c>
      <c r="D23" s="45">
        <v>29.58</v>
      </c>
      <c r="E23" s="50">
        <f t="shared" si="0"/>
        <v>18.14723926380368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</row>
    <row r="24" spans="1:1021" s="16" customFormat="1" x14ac:dyDescent="0.2">
      <c r="A24" s="19" t="s">
        <v>40</v>
      </c>
      <c r="B24" s="21" t="s">
        <v>41</v>
      </c>
      <c r="C24" s="45">
        <v>52771.65</v>
      </c>
      <c r="D24" s="44">
        <v>12735.66</v>
      </c>
      <c r="E24" s="50">
        <f t="shared" si="0"/>
        <v>24.133526239941329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</row>
    <row r="25" spans="1:1021" s="16" customFormat="1" x14ac:dyDescent="0.2">
      <c r="A25" s="19" t="s">
        <v>42</v>
      </c>
      <c r="B25" s="21" t="s">
        <v>43</v>
      </c>
      <c r="C25" s="45">
        <v>5638.42</v>
      </c>
      <c r="D25" s="44">
        <v>2621.39</v>
      </c>
      <c r="E25" s="50">
        <f t="shared" si="0"/>
        <v>46.491570333533147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</row>
    <row r="26" spans="1:1021" ht="18" customHeight="1" x14ac:dyDescent="0.2">
      <c r="A26" s="7" t="s">
        <v>44</v>
      </c>
      <c r="B26" s="26" t="s">
        <v>45</v>
      </c>
      <c r="C26" s="47">
        <f>C27+C28+C29+C30</f>
        <v>361218.51</v>
      </c>
      <c r="D26" s="47">
        <f>D27+D28+D29+D30</f>
        <v>135821.935</v>
      </c>
      <c r="E26" s="47">
        <f t="shared" ref="E26" si="1">E27+E28+E29</f>
        <v>137.05708627196739</v>
      </c>
    </row>
    <row r="27" spans="1:1021" s="16" customFormat="1" x14ac:dyDescent="0.2">
      <c r="A27" s="19" t="s">
        <v>46</v>
      </c>
      <c r="B27" s="21" t="s">
        <v>47</v>
      </c>
      <c r="C27" s="45">
        <v>18166.669999999998</v>
      </c>
      <c r="D27" s="44">
        <v>12970.85</v>
      </c>
      <c r="E27" s="50">
        <f t="shared" si="0"/>
        <v>71.39916121116309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</row>
    <row r="28" spans="1:1021" s="16" customFormat="1" x14ac:dyDescent="0.2">
      <c r="A28" s="19" t="s">
        <v>48</v>
      </c>
      <c r="B28" s="21" t="s">
        <v>49</v>
      </c>
      <c r="C28" s="45">
        <v>272597.93</v>
      </c>
      <c r="D28" s="44">
        <v>103287.545</v>
      </c>
      <c r="E28" s="50">
        <f>D28/C28*100</f>
        <v>37.890069451371112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</row>
    <row r="29" spans="1:1021" s="16" customFormat="1" x14ac:dyDescent="0.2">
      <c r="A29" s="17" t="s">
        <v>50</v>
      </c>
      <c r="B29" s="21" t="s">
        <v>51</v>
      </c>
      <c r="C29" s="45">
        <v>70453.91</v>
      </c>
      <c r="D29" s="44">
        <v>19563.54</v>
      </c>
      <c r="E29" s="50">
        <f>D29/C29*100</f>
        <v>27.767855609433173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</row>
    <row r="30" spans="1:1021" s="16" customFormat="1" x14ac:dyDescent="0.2">
      <c r="A30" s="17" t="s">
        <v>140</v>
      </c>
      <c r="B30" s="21" t="s">
        <v>139</v>
      </c>
      <c r="C30" s="45">
        <v>0</v>
      </c>
      <c r="D30" s="44">
        <v>0</v>
      </c>
      <c r="E30" s="51" t="s">
        <v>17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</row>
    <row r="31" spans="1:1021" ht="18.75" customHeight="1" x14ac:dyDescent="0.2">
      <c r="A31" s="8" t="s">
        <v>52</v>
      </c>
      <c r="B31" s="34" t="s">
        <v>53</v>
      </c>
      <c r="C31" s="46">
        <f>C32+C33+C34+C35+C36</f>
        <v>402614.33</v>
      </c>
      <c r="D31" s="46">
        <f>D32+D33+D34+D35+D36</f>
        <v>356084.03</v>
      </c>
      <c r="E31" s="48">
        <f t="shared" si="0"/>
        <v>88.442959792315392</v>
      </c>
    </row>
    <row r="32" spans="1:1021" x14ac:dyDescent="0.2">
      <c r="A32" s="6" t="s">
        <v>54</v>
      </c>
      <c r="B32" s="18" t="s">
        <v>55</v>
      </c>
      <c r="C32" s="44">
        <v>151699.48000000001</v>
      </c>
      <c r="D32" s="44">
        <v>142500.73000000001</v>
      </c>
      <c r="E32" s="50">
        <f t="shared" si="0"/>
        <v>93.936202022577802</v>
      </c>
    </row>
    <row r="33" spans="1:1021" x14ac:dyDescent="0.2">
      <c r="A33" s="6" t="s">
        <v>56</v>
      </c>
      <c r="B33" s="18" t="s">
        <v>57</v>
      </c>
      <c r="C33" s="44">
        <v>175377.72</v>
      </c>
      <c r="D33" s="44">
        <v>146059.29</v>
      </c>
      <c r="E33" s="50">
        <f t="shared" si="0"/>
        <v>83.282694061708639</v>
      </c>
      <c r="H33" s="9"/>
    </row>
    <row r="34" spans="1:1021" s="16" customFormat="1" x14ac:dyDescent="0.2">
      <c r="A34" s="19" t="s">
        <v>58</v>
      </c>
      <c r="B34" s="18" t="s">
        <v>59</v>
      </c>
      <c r="C34" s="44">
        <v>63279.13</v>
      </c>
      <c r="D34" s="44">
        <v>57387.38</v>
      </c>
      <c r="E34" s="50">
        <f t="shared" si="0"/>
        <v>90.689268325907761</v>
      </c>
      <c r="F34" s="15"/>
      <c r="G34" s="15"/>
      <c r="H34" s="2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  <c r="AAA34" s="15"/>
      <c r="AAB34" s="15"/>
      <c r="AAC34" s="15"/>
      <c r="AAD34" s="15"/>
      <c r="AAE34" s="15"/>
      <c r="AAF34" s="15"/>
      <c r="AAG34" s="15"/>
      <c r="AAH34" s="15"/>
      <c r="AAI34" s="15"/>
      <c r="AAJ34" s="15"/>
      <c r="AAK34" s="15"/>
      <c r="AAL34" s="15"/>
      <c r="AAM34" s="15"/>
      <c r="AAN34" s="15"/>
      <c r="AAO34" s="15"/>
      <c r="AAP34" s="15"/>
      <c r="AAQ34" s="15"/>
      <c r="AAR34" s="15"/>
      <c r="AAS34" s="15"/>
      <c r="AAT34" s="15"/>
      <c r="AAU34" s="15"/>
      <c r="AAV34" s="15"/>
      <c r="AAW34" s="15"/>
      <c r="AAX34" s="15"/>
      <c r="AAY34" s="15"/>
      <c r="AAZ34" s="15"/>
      <c r="ABA34" s="15"/>
      <c r="ABB34" s="15"/>
      <c r="ABC34" s="15"/>
      <c r="ABD34" s="15"/>
      <c r="ABE34" s="15"/>
      <c r="ABF34" s="15"/>
      <c r="ABG34" s="15"/>
      <c r="ABH34" s="15"/>
      <c r="ABI34" s="15"/>
      <c r="ABJ34" s="15"/>
      <c r="ABK34" s="15"/>
      <c r="ABL34" s="15"/>
      <c r="ABM34" s="15"/>
      <c r="ABN34" s="15"/>
      <c r="ABO34" s="15"/>
      <c r="ABP34" s="15"/>
      <c r="ABQ34" s="15"/>
      <c r="ABR34" s="15"/>
      <c r="ABS34" s="15"/>
      <c r="ABT34" s="15"/>
      <c r="ABU34" s="15"/>
      <c r="ABV34" s="15"/>
      <c r="ABW34" s="15"/>
      <c r="ABX34" s="15"/>
      <c r="ABY34" s="15"/>
      <c r="ABZ34" s="15"/>
      <c r="ACA34" s="15"/>
      <c r="ACB34" s="15"/>
      <c r="ACC34" s="15"/>
      <c r="ACD34" s="15"/>
      <c r="ACE34" s="15"/>
      <c r="ACF34" s="15"/>
      <c r="ACG34" s="15"/>
      <c r="ACH34" s="15"/>
      <c r="ACI34" s="15"/>
      <c r="ACJ34" s="15"/>
      <c r="ACK34" s="15"/>
      <c r="ACL34" s="15"/>
      <c r="ACM34" s="15"/>
      <c r="ACN34" s="15"/>
      <c r="ACO34" s="15"/>
      <c r="ACP34" s="15"/>
      <c r="ACQ34" s="15"/>
      <c r="ACR34" s="15"/>
      <c r="ACS34" s="15"/>
      <c r="ACT34" s="15"/>
      <c r="ACU34" s="15"/>
      <c r="ACV34" s="15"/>
      <c r="ACW34" s="15"/>
      <c r="ACX34" s="15"/>
      <c r="ACY34" s="15"/>
      <c r="ACZ34" s="15"/>
      <c r="ADA34" s="15"/>
      <c r="ADB34" s="15"/>
      <c r="ADC34" s="15"/>
      <c r="ADD34" s="15"/>
      <c r="ADE34" s="15"/>
      <c r="ADF34" s="15"/>
      <c r="ADG34" s="15"/>
      <c r="ADH34" s="15"/>
      <c r="ADI34" s="15"/>
      <c r="ADJ34" s="15"/>
      <c r="ADK34" s="15"/>
      <c r="ADL34" s="15"/>
      <c r="ADM34" s="15"/>
      <c r="ADN34" s="15"/>
      <c r="ADO34" s="15"/>
      <c r="ADP34" s="15"/>
      <c r="ADQ34" s="15"/>
      <c r="ADR34" s="15"/>
      <c r="ADS34" s="15"/>
      <c r="ADT34" s="15"/>
      <c r="ADU34" s="15"/>
      <c r="ADV34" s="15"/>
      <c r="ADW34" s="15"/>
      <c r="ADX34" s="15"/>
      <c r="ADY34" s="15"/>
      <c r="ADZ34" s="15"/>
      <c r="AEA34" s="15"/>
      <c r="AEB34" s="15"/>
      <c r="AEC34" s="15"/>
      <c r="AED34" s="15"/>
      <c r="AEE34" s="15"/>
      <c r="AEF34" s="15"/>
      <c r="AEG34" s="15"/>
      <c r="AEH34" s="15"/>
      <c r="AEI34" s="15"/>
      <c r="AEJ34" s="15"/>
      <c r="AEK34" s="15"/>
      <c r="AEL34" s="15"/>
      <c r="AEM34" s="15"/>
      <c r="AEN34" s="15"/>
      <c r="AEO34" s="15"/>
      <c r="AEP34" s="15"/>
      <c r="AEQ34" s="15"/>
      <c r="AER34" s="15"/>
      <c r="AES34" s="15"/>
      <c r="AET34" s="15"/>
      <c r="AEU34" s="15"/>
      <c r="AEV34" s="15"/>
      <c r="AEW34" s="15"/>
      <c r="AEX34" s="15"/>
      <c r="AEY34" s="15"/>
      <c r="AEZ34" s="15"/>
      <c r="AFA34" s="15"/>
      <c r="AFB34" s="15"/>
      <c r="AFC34" s="15"/>
      <c r="AFD34" s="15"/>
      <c r="AFE34" s="15"/>
      <c r="AFF34" s="15"/>
      <c r="AFG34" s="15"/>
      <c r="AFH34" s="15"/>
      <c r="AFI34" s="15"/>
      <c r="AFJ34" s="15"/>
      <c r="AFK34" s="15"/>
      <c r="AFL34" s="15"/>
      <c r="AFM34" s="15"/>
      <c r="AFN34" s="15"/>
      <c r="AFO34" s="15"/>
      <c r="AFP34" s="15"/>
      <c r="AFQ34" s="15"/>
      <c r="AFR34" s="15"/>
      <c r="AFS34" s="15"/>
      <c r="AFT34" s="15"/>
      <c r="AFU34" s="15"/>
      <c r="AFV34" s="15"/>
      <c r="AFW34" s="15"/>
      <c r="AFX34" s="15"/>
      <c r="AFY34" s="15"/>
      <c r="AFZ34" s="15"/>
      <c r="AGA34" s="15"/>
      <c r="AGB34" s="15"/>
      <c r="AGC34" s="15"/>
      <c r="AGD34" s="15"/>
      <c r="AGE34" s="15"/>
      <c r="AGF34" s="15"/>
      <c r="AGG34" s="15"/>
      <c r="AGH34" s="15"/>
      <c r="AGI34" s="15"/>
      <c r="AGJ34" s="15"/>
      <c r="AGK34" s="15"/>
      <c r="AGL34" s="15"/>
      <c r="AGM34" s="15"/>
      <c r="AGN34" s="15"/>
      <c r="AGO34" s="15"/>
      <c r="AGP34" s="15"/>
      <c r="AGQ34" s="15"/>
      <c r="AGR34" s="15"/>
      <c r="AGS34" s="15"/>
      <c r="AGT34" s="15"/>
      <c r="AGU34" s="15"/>
      <c r="AGV34" s="15"/>
      <c r="AGW34" s="15"/>
      <c r="AGX34" s="15"/>
      <c r="AGY34" s="15"/>
      <c r="AGZ34" s="15"/>
      <c r="AHA34" s="15"/>
      <c r="AHB34" s="15"/>
      <c r="AHC34" s="15"/>
      <c r="AHD34" s="15"/>
      <c r="AHE34" s="15"/>
      <c r="AHF34" s="15"/>
      <c r="AHG34" s="15"/>
      <c r="AHH34" s="15"/>
      <c r="AHI34" s="15"/>
      <c r="AHJ34" s="15"/>
      <c r="AHK34" s="15"/>
      <c r="AHL34" s="15"/>
      <c r="AHM34" s="15"/>
      <c r="AHN34" s="15"/>
      <c r="AHO34" s="15"/>
      <c r="AHP34" s="15"/>
      <c r="AHQ34" s="15"/>
      <c r="AHR34" s="15"/>
      <c r="AHS34" s="15"/>
      <c r="AHT34" s="15"/>
      <c r="AHU34" s="15"/>
      <c r="AHV34" s="15"/>
      <c r="AHW34" s="15"/>
      <c r="AHX34" s="15"/>
      <c r="AHY34" s="15"/>
      <c r="AHZ34" s="15"/>
      <c r="AIA34" s="15"/>
      <c r="AIB34" s="15"/>
      <c r="AIC34" s="15"/>
      <c r="AID34" s="15"/>
      <c r="AIE34" s="15"/>
      <c r="AIF34" s="15"/>
      <c r="AIG34" s="15"/>
      <c r="AIH34" s="15"/>
      <c r="AII34" s="15"/>
      <c r="AIJ34" s="15"/>
      <c r="AIK34" s="15"/>
      <c r="AIL34" s="15"/>
      <c r="AIM34" s="15"/>
      <c r="AIN34" s="15"/>
      <c r="AIO34" s="15"/>
      <c r="AIP34" s="15"/>
      <c r="AIQ34" s="15"/>
      <c r="AIR34" s="15"/>
      <c r="AIS34" s="15"/>
      <c r="AIT34" s="15"/>
      <c r="AIU34" s="15"/>
      <c r="AIV34" s="15"/>
      <c r="AIW34" s="15"/>
      <c r="AIX34" s="15"/>
      <c r="AIY34" s="15"/>
      <c r="AIZ34" s="15"/>
      <c r="AJA34" s="15"/>
      <c r="AJB34" s="15"/>
      <c r="AJC34" s="15"/>
      <c r="AJD34" s="15"/>
      <c r="AJE34" s="15"/>
      <c r="AJF34" s="15"/>
      <c r="AJG34" s="15"/>
      <c r="AJH34" s="15"/>
      <c r="AJI34" s="15"/>
      <c r="AJJ34" s="15"/>
      <c r="AJK34" s="15"/>
      <c r="AJL34" s="15"/>
      <c r="AJM34" s="15"/>
      <c r="AJN34" s="15"/>
      <c r="AJO34" s="15"/>
      <c r="AJP34" s="15"/>
      <c r="AJQ34" s="15"/>
      <c r="AJR34" s="15"/>
      <c r="AJS34" s="15"/>
      <c r="AJT34" s="15"/>
      <c r="AJU34" s="15"/>
      <c r="AJV34" s="15"/>
      <c r="AJW34" s="15"/>
      <c r="AJX34" s="15"/>
      <c r="AJY34" s="15"/>
      <c r="AJZ34" s="15"/>
      <c r="AKA34" s="15"/>
      <c r="AKB34" s="15"/>
      <c r="AKC34" s="15"/>
      <c r="AKD34" s="15"/>
      <c r="AKE34" s="15"/>
      <c r="AKF34" s="15"/>
      <c r="AKG34" s="15"/>
      <c r="AKH34" s="15"/>
      <c r="AKI34" s="15"/>
      <c r="AKJ34" s="15"/>
      <c r="AKK34" s="15"/>
      <c r="AKL34" s="15"/>
      <c r="AKM34" s="15"/>
      <c r="AKN34" s="15"/>
      <c r="AKO34" s="15"/>
      <c r="AKP34" s="15"/>
      <c r="AKQ34" s="15"/>
      <c r="AKR34" s="15"/>
      <c r="AKS34" s="15"/>
      <c r="AKT34" s="15"/>
      <c r="AKU34" s="15"/>
      <c r="AKV34" s="15"/>
      <c r="AKW34" s="15"/>
      <c r="AKX34" s="15"/>
      <c r="AKY34" s="15"/>
      <c r="AKZ34" s="15"/>
      <c r="ALA34" s="15"/>
      <c r="ALB34" s="15"/>
      <c r="ALC34" s="15"/>
      <c r="ALD34" s="15"/>
      <c r="ALE34" s="15"/>
      <c r="ALF34" s="15"/>
      <c r="ALG34" s="15"/>
      <c r="ALH34" s="15"/>
      <c r="ALI34" s="15"/>
      <c r="ALJ34" s="15"/>
      <c r="ALK34" s="15"/>
      <c r="ALL34" s="15"/>
      <c r="ALM34" s="15"/>
      <c r="ALN34" s="15"/>
      <c r="ALO34" s="15"/>
      <c r="ALP34" s="15"/>
      <c r="ALQ34" s="15"/>
      <c r="ALR34" s="15"/>
      <c r="ALS34" s="15"/>
      <c r="ALT34" s="15"/>
      <c r="ALU34" s="15"/>
      <c r="ALV34" s="15"/>
      <c r="ALW34" s="15"/>
      <c r="ALX34" s="15"/>
      <c r="ALY34" s="15"/>
      <c r="ALZ34" s="15"/>
      <c r="AMA34" s="15"/>
      <c r="AMB34" s="15"/>
      <c r="AMC34" s="15"/>
      <c r="AMD34" s="15"/>
      <c r="AME34" s="15"/>
      <c r="AMF34" s="15"/>
      <c r="AMG34" s="15"/>
    </row>
    <row r="35" spans="1:1021" s="16" customFormat="1" x14ac:dyDescent="0.2">
      <c r="A35" s="19" t="s">
        <v>60</v>
      </c>
      <c r="B35" s="18" t="s">
        <v>61</v>
      </c>
      <c r="C35" s="44">
        <v>2980.2</v>
      </c>
      <c r="D35" s="44">
        <v>2949.48</v>
      </c>
      <c r="E35" s="50">
        <f t="shared" si="0"/>
        <v>98.969196698208179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  <c r="ALL35" s="15"/>
      <c r="ALM35" s="15"/>
      <c r="ALN35" s="15"/>
      <c r="ALO35" s="15"/>
      <c r="ALP35" s="15"/>
      <c r="ALQ35" s="15"/>
      <c r="ALR35" s="15"/>
      <c r="ALS35" s="15"/>
      <c r="ALT35" s="15"/>
      <c r="ALU35" s="15"/>
      <c r="ALV35" s="15"/>
      <c r="ALW35" s="15"/>
      <c r="ALX35" s="15"/>
      <c r="ALY35" s="15"/>
      <c r="ALZ35" s="15"/>
      <c r="AMA35" s="15"/>
      <c r="AMB35" s="15"/>
      <c r="AMC35" s="15"/>
      <c r="AMD35" s="15"/>
      <c r="AME35" s="15"/>
      <c r="AMF35" s="15"/>
      <c r="AMG35" s="15"/>
    </row>
    <row r="36" spans="1:1021" s="16" customFormat="1" x14ac:dyDescent="0.2">
      <c r="A36" s="19" t="s">
        <v>62</v>
      </c>
      <c r="B36" s="18" t="s">
        <v>63</v>
      </c>
      <c r="C36" s="44">
        <v>9277.7999999999993</v>
      </c>
      <c r="D36" s="44">
        <v>7187.15</v>
      </c>
      <c r="E36" s="50">
        <f t="shared" si="0"/>
        <v>77.466101877600295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</row>
    <row r="37" spans="1:1021" s="16" customFormat="1" ht="18.75" customHeight="1" x14ac:dyDescent="0.2">
      <c r="A37" s="25" t="s">
        <v>64</v>
      </c>
      <c r="B37" s="34" t="s">
        <v>65</v>
      </c>
      <c r="C37" s="46">
        <f>C38</f>
        <v>86629.05</v>
      </c>
      <c r="D37" s="46">
        <f>D38</f>
        <v>50793.26</v>
      </c>
      <c r="E37" s="48">
        <f t="shared" si="0"/>
        <v>58.633056694030472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</row>
    <row r="38" spans="1:1021" s="16" customFormat="1" x14ac:dyDescent="0.2">
      <c r="A38" s="19" t="s">
        <v>66</v>
      </c>
      <c r="B38" s="18" t="s">
        <v>67</v>
      </c>
      <c r="C38" s="44">
        <v>86629.05</v>
      </c>
      <c r="D38" s="44">
        <v>50793.26</v>
      </c>
      <c r="E38" s="50">
        <f t="shared" si="0"/>
        <v>58.633056694030472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  <c r="ALL38" s="15"/>
      <c r="ALM38" s="15"/>
      <c r="ALN38" s="15"/>
      <c r="ALO38" s="15"/>
      <c r="ALP38" s="15"/>
      <c r="ALQ38" s="15"/>
      <c r="ALR38" s="15"/>
      <c r="ALS38" s="15"/>
      <c r="ALT38" s="15"/>
      <c r="ALU38" s="15"/>
      <c r="ALV38" s="15"/>
      <c r="ALW38" s="15"/>
      <c r="ALX38" s="15"/>
      <c r="ALY38" s="15"/>
      <c r="ALZ38" s="15"/>
      <c r="AMA38" s="15"/>
      <c r="AMB38" s="15"/>
      <c r="AMC38" s="15"/>
      <c r="AMD38" s="15"/>
      <c r="AME38" s="15"/>
      <c r="AMF38" s="15"/>
      <c r="AMG38" s="15"/>
    </row>
    <row r="39" spans="1:1021" s="16" customFormat="1" ht="18.75" customHeight="1" x14ac:dyDescent="0.2">
      <c r="A39" s="40" t="s">
        <v>68</v>
      </c>
      <c r="B39" s="34" t="s">
        <v>69</v>
      </c>
      <c r="C39" s="46">
        <f>C40</f>
        <v>356.5</v>
      </c>
      <c r="D39" s="46">
        <f>D40</f>
        <v>343.67399999999998</v>
      </c>
      <c r="E39" s="48">
        <f t="shared" si="0"/>
        <v>96.402244039270684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  <c r="AAA39" s="15"/>
      <c r="AAB39" s="15"/>
      <c r="AAC39" s="15"/>
      <c r="AAD39" s="15"/>
      <c r="AAE39" s="15"/>
      <c r="AAF39" s="15"/>
      <c r="AAG39" s="15"/>
      <c r="AAH39" s="15"/>
      <c r="AAI39" s="15"/>
      <c r="AAJ39" s="15"/>
      <c r="AAK39" s="15"/>
      <c r="AAL39" s="15"/>
      <c r="AAM39" s="15"/>
      <c r="AAN39" s="15"/>
      <c r="AAO39" s="15"/>
      <c r="AAP39" s="15"/>
      <c r="AAQ39" s="15"/>
      <c r="AAR39" s="15"/>
      <c r="AAS39" s="15"/>
      <c r="AAT39" s="15"/>
      <c r="AAU39" s="15"/>
      <c r="AAV39" s="15"/>
      <c r="AAW39" s="15"/>
      <c r="AAX39" s="15"/>
      <c r="AAY39" s="15"/>
      <c r="AAZ39" s="15"/>
      <c r="ABA39" s="15"/>
      <c r="ABB39" s="15"/>
      <c r="ABC39" s="15"/>
      <c r="ABD39" s="15"/>
      <c r="ABE39" s="15"/>
      <c r="ABF39" s="15"/>
      <c r="ABG39" s="15"/>
      <c r="ABH39" s="15"/>
      <c r="ABI39" s="15"/>
      <c r="ABJ39" s="15"/>
      <c r="ABK39" s="15"/>
      <c r="ABL39" s="15"/>
      <c r="ABM39" s="15"/>
      <c r="ABN39" s="15"/>
      <c r="ABO39" s="15"/>
      <c r="ABP39" s="15"/>
      <c r="ABQ39" s="15"/>
      <c r="ABR39" s="15"/>
      <c r="ABS39" s="15"/>
      <c r="ABT39" s="15"/>
      <c r="ABU39" s="15"/>
      <c r="ABV39" s="15"/>
      <c r="ABW39" s="15"/>
      <c r="ABX39" s="15"/>
      <c r="ABY39" s="15"/>
      <c r="ABZ39" s="15"/>
      <c r="ACA39" s="15"/>
      <c r="ACB39" s="15"/>
      <c r="ACC39" s="15"/>
      <c r="ACD39" s="15"/>
      <c r="ACE39" s="15"/>
      <c r="ACF39" s="15"/>
      <c r="ACG39" s="15"/>
      <c r="ACH39" s="15"/>
      <c r="ACI39" s="15"/>
      <c r="ACJ39" s="15"/>
      <c r="ACK39" s="15"/>
      <c r="ACL39" s="15"/>
      <c r="ACM39" s="15"/>
      <c r="ACN39" s="15"/>
      <c r="ACO39" s="15"/>
      <c r="ACP39" s="15"/>
      <c r="ACQ39" s="15"/>
      <c r="ACR39" s="15"/>
      <c r="ACS39" s="15"/>
      <c r="ACT39" s="15"/>
      <c r="ACU39" s="15"/>
      <c r="ACV39" s="15"/>
      <c r="ACW39" s="15"/>
      <c r="ACX39" s="15"/>
      <c r="ACY39" s="15"/>
      <c r="ACZ39" s="15"/>
      <c r="ADA39" s="15"/>
      <c r="ADB39" s="15"/>
      <c r="ADC39" s="15"/>
      <c r="ADD39" s="15"/>
      <c r="ADE39" s="15"/>
      <c r="ADF39" s="15"/>
      <c r="ADG39" s="15"/>
      <c r="ADH39" s="15"/>
      <c r="ADI39" s="15"/>
      <c r="ADJ39" s="15"/>
      <c r="ADK39" s="15"/>
      <c r="ADL39" s="15"/>
      <c r="ADM39" s="15"/>
      <c r="ADN39" s="15"/>
      <c r="ADO39" s="15"/>
      <c r="ADP39" s="15"/>
      <c r="ADQ39" s="15"/>
      <c r="ADR39" s="15"/>
      <c r="ADS39" s="15"/>
      <c r="ADT39" s="15"/>
      <c r="ADU39" s="15"/>
      <c r="ADV39" s="15"/>
      <c r="ADW39" s="15"/>
      <c r="ADX39" s="15"/>
      <c r="ADY39" s="15"/>
      <c r="ADZ39" s="15"/>
      <c r="AEA39" s="15"/>
      <c r="AEB39" s="15"/>
      <c r="AEC39" s="15"/>
      <c r="AED39" s="15"/>
      <c r="AEE39" s="15"/>
      <c r="AEF39" s="15"/>
      <c r="AEG39" s="15"/>
      <c r="AEH39" s="15"/>
      <c r="AEI39" s="15"/>
      <c r="AEJ39" s="15"/>
      <c r="AEK39" s="15"/>
      <c r="AEL39" s="15"/>
      <c r="AEM39" s="15"/>
      <c r="AEN39" s="15"/>
      <c r="AEO39" s="15"/>
      <c r="AEP39" s="15"/>
      <c r="AEQ39" s="15"/>
      <c r="AER39" s="15"/>
      <c r="AES39" s="15"/>
      <c r="AET39" s="15"/>
      <c r="AEU39" s="15"/>
      <c r="AEV39" s="15"/>
      <c r="AEW39" s="15"/>
      <c r="AEX39" s="15"/>
      <c r="AEY39" s="15"/>
      <c r="AEZ39" s="15"/>
      <c r="AFA39" s="15"/>
      <c r="AFB39" s="15"/>
      <c r="AFC39" s="15"/>
      <c r="AFD39" s="15"/>
      <c r="AFE39" s="15"/>
      <c r="AFF39" s="15"/>
      <c r="AFG39" s="15"/>
      <c r="AFH39" s="15"/>
      <c r="AFI39" s="15"/>
      <c r="AFJ39" s="15"/>
      <c r="AFK39" s="15"/>
      <c r="AFL39" s="15"/>
      <c r="AFM39" s="15"/>
      <c r="AFN39" s="15"/>
      <c r="AFO39" s="15"/>
      <c r="AFP39" s="15"/>
      <c r="AFQ39" s="15"/>
      <c r="AFR39" s="15"/>
      <c r="AFS39" s="15"/>
      <c r="AFT39" s="15"/>
      <c r="AFU39" s="15"/>
      <c r="AFV39" s="15"/>
      <c r="AFW39" s="15"/>
      <c r="AFX39" s="15"/>
      <c r="AFY39" s="15"/>
      <c r="AFZ39" s="15"/>
      <c r="AGA39" s="15"/>
      <c r="AGB39" s="15"/>
      <c r="AGC39" s="15"/>
      <c r="AGD39" s="15"/>
      <c r="AGE39" s="15"/>
      <c r="AGF39" s="15"/>
      <c r="AGG39" s="15"/>
      <c r="AGH39" s="15"/>
      <c r="AGI39" s="15"/>
      <c r="AGJ39" s="15"/>
      <c r="AGK39" s="15"/>
      <c r="AGL39" s="15"/>
      <c r="AGM39" s="15"/>
      <c r="AGN39" s="15"/>
      <c r="AGO39" s="15"/>
      <c r="AGP39" s="15"/>
      <c r="AGQ39" s="15"/>
      <c r="AGR39" s="15"/>
      <c r="AGS39" s="15"/>
      <c r="AGT39" s="15"/>
      <c r="AGU39" s="15"/>
      <c r="AGV39" s="15"/>
      <c r="AGW39" s="15"/>
      <c r="AGX39" s="15"/>
      <c r="AGY39" s="15"/>
      <c r="AGZ39" s="15"/>
      <c r="AHA39" s="15"/>
      <c r="AHB39" s="15"/>
      <c r="AHC39" s="15"/>
      <c r="AHD39" s="15"/>
      <c r="AHE39" s="15"/>
      <c r="AHF39" s="15"/>
      <c r="AHG39" s="15"/>
      <c r="AHH39" s="15"/>
      <c r="AHI39" s="15"/>
      <c r="AHJ39" s="15"/>
      <c r="AHK39" s="15"/>
      <c r="AHL39" s="15"/>
      <c r="AHM39" s="15"/>
      <c r="AHN39" s="15"/>
      <c r="AHO39" s="15"/>
      <c r="AHP39" s="15"/>
      <c r="AHQ39" s="15"/>
      <c r="AHR39" s="15"/>
      <c r="AHS39" s="15"/>
      <c r="AHT39" s="15"/>
      <c r="AHU39" s="15"/>
      <c r="AHV39" s="15"/>
      <c r="AHW39" s="15"/>
      <c r="AHX39" s="15"/>
      <c r="AHY39" s="15"/>
      <c r="AHZ39" s="15"/>
      <c r="AIA39" s="15"/>
      <c r="AIB39" s="15"/>
      <c r="AIC39" s="15"/>
      <c r="AID39" s="15"/>
      <c r="AIE39" s="15"/>
      <c r="AIF39" s="15"/>
      <c r="AIG39" s="15"/>
      <c r="AIH39" s="15"/>
      <c r="AII39" s="15"/>
      <c r="AIJ39" s="15"/>
      <c r="AIK39" s="15"/>
      <c r="AIL39" s="15"/>
      <c r="AIM39" s="15"/>
      <c r="AIN39" s="15"/>
      <c r="AIO39" s="15"/>
      <c r="AIP39" s="15"/>
      <c r="AIQ39" s="15"/>
      <c r="AIR39" s="15"/>
      <c r="AIS39" s="15"/>
      <c r="AIT39" s="15"/>
      <c r="AIU39" s="15"/>
      <c r="AIV39" s="15"/>
      <c r="AIW39" s="15"/>
      <c r="AIX39" s="15"/>
      <c r="AIY39" s="15"/>
      <c r="AIZ39" s="15"/>
      <c r="AJA39" s="15"/>
      <c r="AJB39" s="15"/>
      <c r="AJC39" s="15"/>
      <c r="AJD39" s="15"/>
      <c r="AJE39" s="15"/>
      <c r="AJF39" s="15"/>
      <c r="AJG39" s="15"/>
      <c r="AJH39" s="15"/>
      <c r="AJI39" s="15"/>
      <c r="AJJ39" s="15"/>
      <c r="AJK39" s="15"/>
      <c r="AJL39" s="15"/>
      <c r="AJM39" s="15"/>
      <c r="AJN39" s="15"/>
      <c r="AJO39" s="15"/>
      <c r="AJP39" s="15"/>
      <c r="AJQ39" s="15"/>
      <c r="AJR39" s="15"/>
      <c r="AJS39" s="15"/>
      <c r="AJT39" s="15"/>
      <c r="AJU39" s="15"/>
      <c r="AJV39" s="15"/>
      <c r="AJW39" s="15"/>
      <c r="AJX39" s="15"/>
      <c r="AJY39" s="15"/>
      <c r="AJZ39" s="15"/>
      <c r="AKA39" s="15"/>
      <c r="AKB39" s="15"/>
      <c r="AKC39" s="15"/>
      <c r="AKD39" s="15"/>
      <c r="AKE39" s="15"/>
      <c r="AKF39" s="15"/>
      <c r="AKG39" s="15"/>
      <c r="AKH39" s="15"/>
      <c r="AKI39" s="15"/>
      <c r="AKJ39" s="15"/>
      <c r="AKK39" s="15"/>
      <c r="AKL39" s="15"/>
      <c r="AKM39" s="15"/>
      <c r="AKN39" s="15"/>
      <c r="AKO39" s="15"/>
      <c r="AKP39" s="15"/>
      <c r="AKQ39" s="15"/>
      <c r="AKR39" s="15"/>
      <c r="AKS39" s="15"/>
      <c r="AKT39" s="15"/>
      <c r="AKU39" s="15"/>
      <c r="AKV39" s="15"/>
      <c r="AKW39" s="15"/>
      <c r="AKX39" s="15"/>
      <c r="AKY39" s="15"/>
      <c r="AKZ39" s="15"/>
      <c r="ALA39" s="15"/>
      <c r="ALB39" s="15"/>
      <c r="ALC39" s="15"/>
      <c r="ALD39" s="15"/>
      <c r="ALE39" s="15"/>
      <c r="ALF39" s="15"/>
      <c r="ALG39" s="15"/>
      <c r="ALH39" s="15"/>
      <c r="ALI39" s="15"/>
      <c r="ALJ39" s="15"/>
      <c r="ALK39" s="15"/>
      <c r="ALL39" s="15"/>
      <c r="ALM39" s="15"/>
      <c r="ALN39" s="15"/>
      <c r="ALO39" s="15"/>
      <c r="ALP39" s="15"/>
      <c r="ALQ39" s="15"/>
      <c r="ALR39" s="15"/>
      <c r="ALS39" s="15"/>
      <c r="ALT39" s="15"/>
      <c r="ALU39" s="15"/>
      <c r="ALV39" s="15"/>
      <c r="ALW39" s="15"/>
      <c r="ALX39" s="15"/>
      <c r="ALY39" s="15"/>
      <c r="ALZ39" s="15"/>
      <c r="AMA39" s="15"/>
      <c r="AMB39" s="15"/>
      <c r="AMC39" s="15"/>
      <c r="AMD39" s="15"/>
      <c r="AME39" s="15"/>
      <c r="AMF39" s="15"/>
      <c r="AMG39" s="15"/>
    </row>
    <row r="40" spans="1:1021" s="16" customFormat="1" x14ac:dyDescent="0.2">
      <c r="A40" s="19" t="s">
        <v>70</v>
      </c>
      <c r="B40" s="30" t="s">
        <v>71</v>
      </c>
      <c r="C40" s="63">
        <v>356.5</v>
      </c>
      <c r="D40" s="44">
        <v>343.67399999999998</v>
      </c>
      <c r="E40" s="50">
        <f t="shared" si="0"/>
        <v>96.402244039270684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  <c r="WS40" s="15"/>
      <c r="WT40" s="15"/>
      <c r="WU40" s="15"/>
      <c r="WV40" s="15"/>
      <c r="WW40" s="15"/>
      <c r="WX40" s="15"/>
      <c r="WY40" s="15"/>
      <c r="WZ40" s="15"/>
      <c r="XA40" s="15"/>
      <c r="XB40" s="15"/>
      <c r="XC40" s="15"/>
      <c r="XD40" s="15"/>
      <c r="XE40" s="15"/>
      <c r="XF40" s="15"/>
      <c r="XG40" s="15"/>
      <c r="XH40" s="15"/>
      <c r="XI40" s="15"/>
      <c r="XJ40" s="15"/>
      <c r="XK40" s="15"/>
      <c r="XL40" s="15"/>
      <c r="XM40" s="15"/>
      <c r="XN40" s="15"/>
      <c r="XO40" s="15"/>
      <c r="XP40" s="15"/>
      <c r="XQ40" s="15"/>
      <c r="XR40" s="15"/>
      <c r="XS40" s="15"/>
      <c r="XT40" s="15"/>
      <c r="XU40" s="15"/>
      <c r="XV40" s="15"/>
      <c r="XW40" s="15"/>
      <c r="XX40" s="15"/>
      <c r="XY40" s="15"/>
      <c r="XZ40" s="15"/>
      <c r="YA40" s="15"/>
      <c r="YB40" s="15"/>
      <c r="YC40" s="15"/>
      <c r="YD40" s="15"/>
      <c r="YE40" s="15"/>
      <c r="YF40" s="15"/>
      <c r="YG40" s="15"/>
      <c r="YH40" s="15"/>
      <c r="YI40" s="15"/>
      <c r="YJ40" s="15"/>
      <c r="YK40" s="15"/>
      <c r="YL40" s="15"/>
      <c r="YM40" s="15"/>
      <c r="YN40" s="15"/>
      <c r="YO40" s="15"/>
      <c r="YP40" s="15"/>
      <c r="YQ40" s="15"/>
      <c r="YR40" s="15"/>
      <c r="YS40" s="15"/>
      <c r="YT40" s="15"/>
      <c r="YU40" s="15"/>
      <c r="YV40" s="15"/>
      <c r="YW40" s="15"/>
      <c r="YX40" s="15"/>
      <c r="YY40" s="15"/>
      <c r="YZ40" s="15"/>
      <c r="ZA40" s="15"/>
      <c r="ZB40" s="15"/>
      <c r="ZC40" s="15"/>
      <c r="ZD40" s="15"/>
      <c r="ZE40" s="15"/>
      <c r="ZF40" s="15"/>
      <c r="ZG40" s="15"/>
      <c r="ZH40" s="15"/>
      <c r="ZI40" s="15"/>
      <c r="ZJ40" s="15"/>
      <c r="ZK40" s="15"/>
      <c r="ZL40" s="15"/>
      <c r="ZM40" s="15"/>
      <c r="ZN40" s="15"/>
      <c r="ZO40" s="15"/>
      <c r="ZP40" s="15"/>
      <c r="ZQ40" s="15"/>
      <c r="ZR40" s="15"/>
      <c r="ZS40" s="15"/>
      <c r="ZT40" s="15"/>
      <c r="ZU40" s="15"/>
      <c r="ZV40" s="15"/>
      <c r="ZW40" s="15"/>
      <c r="ZX40" s="15"/>
      <c r="ZY40" s="15"/>
      <c r="ZZ40" s="15"/>
      <c r="AAA40" s="15"/>
      <c r="AAB40" s="15"/>
      <c r="AAC40" s="15"/>
      <c r="AAD40" s="15"/>
      <c r="AAE40" s="15"/>
      <c r="AAF40" s="15"/>
      <c r="AAG40" s="15"/>
      <c r="AAH40" s="15"/>
      <c r="AAI40" s="15"/>
      <c r="AAJ40" s="15"/>
      <c r="AAK40" s="15"/>
      <c r="AAL40" s="15"/>
      <c r="AAM40" s="15"/>
      <c r="AAN40" s="15"/>
      <c r="AAO40" s="15"/>
      <c r="AAP40" s="15"/>
      <c r="AAQ40" s="15"/>
      <c r="AAR40" s="15"/>
      <c r="AAS40" s="15"/>
      <c r="AAT40" s="15"/>
      <c r="AAU40" s="15"/>
      <c r="AAV40" s="15"/>
      <c r="AAW40" s="15"/>
      <c r="AAX40" s="15"/>
      <c r="AAY40" s="15"/>
      <c r="AAZ40" s="15"/>
      <c r="ABA40" s="15"/>
      <c r="ABB40" s="15"/>
      <c r="ABC40" s="15"/>
      <c r="ABD40" s="15"/>
      <c r="ABE40" s="15"/>
      <c r="ABF40" s="15"/>
      <c r="ABG40" s="15"/>
      <c r="ABH40" s="15"/>
      <c r="ABI40" s="15"/>
      <c r="ABJ40" s="15"/>
      <c r="ABK40" s="15"/>
      <c r="ABL40" s="15"/>
      <c r="ABM40" s="15"/>
      <c r="ABN40" s="15"/>
      <c r="ABO40" s="15"/>
      <c r="ABP40" s="15"/>
      <c r="ABQ40" s="15"/>
      <c r="ABR40" s="15"/>
      <c r="ABS40" s="15"/>
      <c r="ABT40" s="15"/>
      <c r="ABU40" s="15"/>
      <c r="ABV40" s="15"/>
      <c r="ABW40" s="15"/>
      <c r="ABX40" s="15"/>
      <c r="ABY40" s="15"/>
      <c r="ABZ40" s="15"/>
      <c r="ACA40" s="15"/>
      <c r="ACB40" s="15"/>
      <c r="ACC40" s="15"/>
      <c r="ACD40" s="15"/>
      <c r="ACE40" s="15"/>
      <c r="ACF40" s="15"/>
      <c r="ACG40" s="15"/>
      <c r="ACH40" s="15"/>
      <c r="ACI40" s="15"/>
      <c r="ACJ40" s="15"/>
      <c r="ACK40" s="15"/>
      <c r="ACL40" s="15"/>
      <c r="ACM40" s="15"/>
      <c r="ACN40" s="15"/>
      <c r="ACO40" s="15"/>
      <c r="ACP40" s="15"/>
      <c r="ACQ40" s="15"/>
      <c r="ACR40" s="15"/>
      <c r="ACS40" s="15"/>
      <c r="ACT40" s="15"/>
      <c r="ACU40" s="15"/>
      <c r="ACV40" s="15"/>
      <c r="ACW40" s="15"/>
      <c r="ACX40" s="15"/>
      <c r="ACY40" s="15"/>
      <c r="ACZ40" s="15"/>
      <c r="ADA40" s="15"/>
      <c r="ADB40" s="15"/>
      <c r="ADC40" s="15"/>
      <c r="ADD40" s="15"/>
      <c r="ADE40" s="15"/>
      <c r="ADF40" s="15"/>
      <c r="ADG40" s="15"/>
      <c r="ADH40" s="15"/>
      <c r="ADI40" s="15"/>
      <c r="ADJ40" s="15"/>
      <c r="ADK40" s="15"/>
      <c r="ADL40" s="15"/>
      <c r="ADM40" s="15"/>
      <c r="ADN40" s="15"/>
      <c r="ADO40" s="15"/>
      <c r="ADP40" s="15"/>
      <c r="ADQ40" s="15"/>
      <c r="ADR40" s="15"/>
      <c r="ADS40" s="15"/>
      <c r="ADT40" s="15"/>
      <c r="ADU40" s="15"/>
      <c r="ADV40" s="15"/>
      <c r="ADW40" s="15"/>
      <c r="ADX40" s="15"/>
      <c r="ADY40" s="15"/>
      <c r="ADZ40" s="15"/>
      <c r="AEA40" s="15"/>
      <c r="AEB40" s="15"/>
      <c r="AEC40" s="15"/>
      <c r="AED40" s="15"/>
      <c r="AEE40" s="15"/>
      <c r="AEF40" s="15"/>
      <c r="AEG40" s="15"/>
      <c r="AEH40" s="15"/>
      <c r="AEI40" s="15"/>
      <c r="AEJ40" s="15"/>
      <c r="AEK40" s="15"/>
      <c r="AEL40" s="15"/>
      <c r="AEM40" s="15"/>
      <c r="AEN40" s="15"/>
      <c r="AEO40" s="15"/>
      <c r="AEP40" s="15"/>
      <c r="AEQ40" s="15"/>
      <c r="AER40" s="15"/>
      <c r="AES40" s="15"/>
      <c r="AET40" s="15"/>
      <c r="AEU40" s="15"/>
      <c r="AEV40" s="15"/>
      <c r="AEW40" s="15"/>
      <c r="AEX40" s="15"/>
      <c r="AEY40" s="15"/>
      <c r="AEZ40" s="15"/>
      <c r="AFA40" s="15"/>
      <c r="AFB40" s="15"/>
      <c r="AFC40" s="15"/>
      <c r="AFD40" s="15"/>
      <c r="AFE40" s="15"/>
      <c r="AFF40" s="15"/>
      <c r="AFG40" s="15"/>
      <c r="AFH40" s="15"/>
      <c r="AFI40" s="15"/>
      <c r="AFJ40" s="15"/>
      <c r="AFK40" s="15"/>
      <c r="AFL40" s="15"/>
      <c r="AFM40" s="15"/>
      <c r="AFN40" s="15"/>
      <c r="AFO40" s="15"/>
      <c r="AFP40" s="15"/>
      <c r="AFQ40" s="15"/>
      <c r="AFR40" s="15"/>
      <c r="AFS40" s="15"/>
      <c r="AFT40" s="15"/>
      <c r="AFU40" s="15"/>
      <c r="AFV40" s="15"/>
      <c r="AFW40" s="15"/>
      <c r="AFX40" s="15"/>
      <c r="AFY40" s="15"/>
      <c r="AFZ40" s="15"/>
      <c r="AGA40" s="15"/>
      <c r="AGB40" s="15"/>
      <c r="AGC40" s="15"/>
      <c r="AGD40" s="15"/>
      <c r="AGE40" s="15"/>
      <c r="AGF40" s="15"/>
      <c r="AGG40" s="15"/>
      <c r="AGH40" s="15"/>
      <c r="AGI40" s="15"/>
      <c r="AGJ40" s="15"/>
      <c r="AGK40" s="15"/>
      <c r="AGL40" s="15"/>
      <c r="AGM40" s="15"/>
      <c r="AGN40" s="15"/>
      <c r="AGO40" s="15"/>
      <c r="AGP40" s="15"/>
      <c r="AGQ40" s="15"/>
      <c r="AGR40" s="15"/>
      <c r="AGS40" s="15"/>
      <c r="AGT40" s="15"/>
      <c r="AGU40" s="15"/>
      <c r="AGV40" s="15"/>
      <c r="AGW40" s="15"/>
      <c r="AGX40" s="15"/>
      <c r="AGY40" s="15"/>
      <c r="AGZ40" s="15"/>
      <c r="AHA40" s="15"/>
      <c r="AHB40" s="15"/>
      <c r="AHC40" s="15"/>
      <c r="AHD40" s="15"/>
      <c r="AHE40" s="15"/>
      <c r="AHF40" s="15"/>
      <c r="AHG40" s="15"/>
      <c r="AHH40" s="15"/>
      <c r="AHI40" s="15"/>
      <c r="AHJ40" s="15"/>
      <c r="AHK40" s="15"/>
      <c r="AHL40" s="15"/>
      <c r="AHM40" s="15"/>
      <c r="AHN40" s="15"/>
      <c r="AHO40" s="15"/>
      <c r="AHP40" s="15"/>
      <c r="AHQ40" s="15"/>
      <c r="AHR40" s="15"/>
      <c r="AHS40" s="15"/>
      <c r="AHT40" s="15"/>
      <c r="AHU40" s="15"/>
      <c r="AHV40" s="15"/>
      <c r="AHW40" s="15"/>
      <c r="AHX40" s="15"/>
      <c r="AHY40" s="15"/>
      <c r="AHZ40" s="15"/>
      <c r="AIA40" s="15"/>
      <c r="AIB40" s="15"/>
      <c r="AIC40" s="15"/>
      <c r="AID40" s="15"/>
      <c r="AIE40" s="15"/>
      <c r="AIF40" s="15"/>
      <c r="AIG40" s="15"/>
      <c r="AIH40" s="15"/>
      <c r="AII40" s="15"/>
      <c r="AIJ40" s="15"/>
      <c r="AIK40" s="15"/>
      <c r="AIL40" s="15"/>
      <c r="AIM40" s="15"/>
      <c r="AIN40" s="15"/>
      <c r="AIO40" s="15"/>
      <c r="AIP40" s="15"/>
      <c r="AIQ40" s="15"/>
      <c r="AIR40" s="15"/>
      <c r="AIS40" s="15"/>
      <c r="AIT40" s="15"/>
      <c r="AIU40" s="15"/>
      <c r="AIV40" s="15"/>
      <c r="AIW40" s="15"/>
      <c r="AIX40" s="15"/>
      <c r="AIY40" s="15"/>
      <c r="AIZ40" s="15"/>
      <c r="AJA40" s="15"/>
      <c r="AJB40" s="15"/>
      <c r="AJC40" s="15"/>
      <c r="AJD40" s="15"/>
      <c r="AJE40" s="15"/>
      <c r="AJF40" s="15"/>
      <c r="AJG40" s="15"/>
      <c r="AJH40" s="15"/>
      <c r="AJI40" s="15"/>
      <c r="AJJ40" s="15"/>
      <c r="AJK40" s="15"/>
      <c r="AJL40" s="15"/>
      <c r="AJM40" s="15"/>
      <c r="AJN40" s="15"/>
      <c r="AJO40" s="15"/>
      <c r="AJP40" s="15"/>
      <c r="AJQ40" s="15"/>
      <c r="AJR40" s="15"/>
      <c r="AJS40" s="15"/>
      <c r="AJT40" s="15"/>
      <c r="AJU40" s="15"/>
      <c r="AJV40" s="15"/>
      <c r="AJW40" s="15"/>
      <c r="AJX40" s="15"/>
      <c r="AJY40" s="15"/>
      <c r="AJZ40" s="15"/>
      <c r="AKA40" s="15"/>
      <c r="AKB40" s="15"/>
      <c r="AKC40" s="15"/>
      <c r="AKD40" s="15"/>
      <c r="AKE40" s="15"/>
      <c r="AKF40" s="15"/>
      <c r="AKG40" s="15"/>
      <c r="AKH40" s="15"/>
      <c r="AKI40" s="15"/>
      <c r="AKJ40" s="15"/>
      <c r="AKK40" s="15"/>
      <c r="AKL40" s="15"/>
      <c r="AKM40" s="15"/>
      <c r="AKN40" s="15"/>
      <c r="AKO40" s="15"/>
      <c r="AKP40" s="15"/>
      <c r="AKQ40" s="15"/>
      <c r="AKR40" s="15"/>
      <c r="AKS40" s="15"/>
      <c r="AKT40" s="15"/>
      <c r="AKU40" s="15"/>
      <c r="AKV40" s="15"/>
      <c r="AKW40" s="15"/>
      <c r="AKX40" s="15"/>
      <c r="AKY40" s="15"/>
      <c r="AKZ40" s="15"/>
      <c r="ALA40" s="15"/>
      <c r="ALB40" s="15"/>
      <c r="ALC40" s="15"/>
      <c r="ALD40" s="15"/>
      <c r="ALE40" s="15"/>
      <c r="ALF40" s="15"/>
      <c r="ALG40" s="15"/>
      <c r="ALH40" s="15"/>
      <c r="ALI40" s="15"/>
      <c r="ALJ40" s="15"/>
      <c r="ALK40" s="15"/>
      <c r="ALL40" s="15"/>
      <c r="ALM40" s="15"/>
      <c r="ALN40" s="15"/>
      <c r="ALO40" s="15"/>
      <c r="ALP40" s="15"/>
      <c r="ALQ40" s="15"/>
      <c r="ALR40" s="15"/>
      <c r="ALS40" s="15"/>
      <c r="ALT40" s="15"/>
      <c r="ALU40" s="15"/>
      <c r="ALV40" s="15"/>
      <c r="ALW40" s="15"/>
      <c r="ALX40" s="15"/>
      <c r="ALY40" s="15"/>
      <c r="ALZ40" s="15"/>
      <c r="AMA40" s="15"/>
      <c r="AMB40" s="15"/>
      <c r="AMC40" s="15"/>
      <c r="AMD40" s="15"/>
      <c r="AME40" s="15"/>
      <c r="AMF40" s="15"/>
      <c r="AMG40" s="15"/>
    </row>
    <row r="41" spans="1:1021" s="16" customFormat="1" ht="18" customHeight="1" x14ac:dyDescent="0.2">
      <c r="A41" s="25" t="s">
        <v>72</v>
      </c>
      <c r="B41" s="34" t="s">
        <v>73</v>
      </c>
      <c r="C41" s="46">
        <f>C42+C43+C44</f>
        <v>28555.079999999998</v>
      </c>
      <c r="D41" s="46">
        <f t="shared" ref="D41:E41" si="2">D42+D43+D44</f>
        <v>22588.97</v>
      </c>
      <c r="E41" s="46">
        <f t="shared" si="2"/>
        <v>220.05618601775501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  <c r="WS41" s="15"/>
      <c r="WT41" s="15"/>
      <c r="WU41" s="15"/>
      <c r="WV41" s="15"/>
      <c r="WW41" s="15"/>
      <c r="WX41" s="15"/>
      <c r="WY41" s="15"/>
      <c r="WZ41" s="15"/>
      <c r="XA41" s="15"/>
      <c r="XB41" s="15"/>
      <c r="XC41" s="15"/>
      <c r="XD41" s="15"/>
      <c r="XE41" s="15"/>
      <c r="XF41" s="15"/>
      <c r="XG41" s="15"/>
      <c r="XH41" s="15"/>
      <c r="XI41" s="15"/>
      <c r="XJ41" s="15"/>
      <c r="XK41" s="15"/>
      <c r="XL41" s="15"/>
      <c r="XM41" s="15"/>
      <c r="XN41" s="15"/>
      <c r="XO41" s="15"/>
      <c r="XP41" s="15"/>
      <c r="XQ41" s="15"/>
      <c r="XR41" s="15"/>
      <c r="XS41" s="15"/>
      <c r="XT41" s="15"/>
      <c r="XU41" s="15"/>
      <c r="XV41" s="15"/>
      <c r="XW41" s="15"/>
      <c r="XX41" s="15"/>
      <c r="XY41" s="15"/>
      <c r="XZ41" s="15"/>
      <c r="YA41" s="15"/>
      <c r="YB41" s="15"/>
      <c r="YC41" s="15"/>
      <c r="YD41" s="15"/>
      <c r="YE41" s="15"/>
      <c r="YF41" s="15"/>
      <c r="YG41" s="15"/>
      <c r="YH41" s="15"/>
      <c r="YI41" s="15"/>
      <c r="YJ41" s="15"/>
      <c r="YK41" s="15"/>
      <c r="YL41" s="15"/>
      <c r="YM41" s="15"/>
      <c r="YN41" s="15"/>
      <c r="YO41" s="15"/>
      <c r="YP41" s="15"/>
      <c r="YQ41" s="15"/>
      <c r="YR41" s="15"/>
      <c r="YS41" s="15"/>
      <c r="YT41" s="15"/>
      <c r="YU41" s="15"/>
      <c r="YV41" s="15"/>
      <c r="YW41" s="15"/>
      <c r="YX41" s="15"/>
      <c r="YY41" s="15"/>
      <c r="YZ41" s="15"/>
      <c r="ZA41" s="15"/>
      <c r="ZB41" s="15"/>
      <c r="ZC41" s="15"/>
      <c r="ZD41" s="15"/>
      <c r="ZE41" s="15"/>
      <c r="ZF41" s="15"/>
      <c r="ZG41" s="15"/>
      <c r="ZH41" s="15"/>
      <c r="ZI41" s="15"/>
      <c r="ZJ41" s="15"/>
      <c r="ZK41" s="15"/>
      <c r="ZL41" s="15"/>
      <c r="ZM41" s="15"/>
      <c r="ZN41" s="15"/>
      <c r="ZO41" s="15"/>
      <c r="ZP41" s="15"/>
      <c r="ZQ41" s="15"/>
      <c r="ZR41" s="15"/>
      <c r="ZS41" s="15"/>
      <c r="ZT41" s="15"/>
      <c r="ZU41" s="15"/>
      <c r="ZV41" s="15"/>
      <c r="ZW41" s="15"/>
      <c r="ZX41" s="15"/>
      <c r="ZY41" s="15"/>
      <c r="ZZ41" s="15"/>
      <c r="AAA41" s="15"/>
      <c r="AAB41" s="15"/>
      <c r="AAC41" s="15"/>
      <c r="AAD41" s="15"/>
      <c r="AAE41" s="15"/>
      <c r="AAF41" s="15"/>
      <c r="AAG41" s="15"/>
      <c r="AAH41" s="15"/>
      <c r="AAI41" s="15"/>
      <c r="AAJ41" s="15"/>
      <c r="AAK41" s="15"/>
      <c r="AAL41" s="15"/>
      <c r="AAM41" s="15"/>
      <c r="AAN41" s="15"/>
      <c r="AAO41" s="15"/>
      <c r="AAP41" s="15"/>
      <c r="AAQ41" s="15"/>
      <c r="AAR41" s="15"/>
      <c r="AAS41" s="15"/>
      <c r="AAT41" s="15"/>
      <c r="AAU41" s="15"/>
      <c r="AAV41" s="15"/>
      <c r="AAW41" s="15"/>
      <c r="AAX41" s="15"/>
      <c r="AAY41" s="15"/>
      <c r="AAZ41" s="15"/>
      <c r="ABA41" s="15"/>
      <c r="ABB41" s="15"/>
      <c r="ABC41" s="15"/>
      <c r="ABD41" s="15"/>
      <c r="ABE41" s="15"/>
      <c r="ABF41" s="15"/>
      <c r="ABG41" s="15"/>
      <c r="ABH41" s="15"/>
      <c r="ABI41" s="15"/>
      <c r="ABJ41" s="15"/>
      <c r="ABK41" s="15"/>
      <c r="ABL41" s="15"/>
      <c r="ABM41" s="15"/>
      <c r="ABN41" s="15"/>
      <c r="ABO41" s="15"/>
      <c r="ABP41" s="15"/>
      <c r="ABQ41" s="15"/>
      <c r="ABR41" s="15"/>
      <c r="ABS41" s="15"/>
      <c r="ABT41" s="15"/>
      <c r="ABU41" s="15"/>
      <c r="ABV41" s="15"/>
      <c r="ABW41" s="15"/>
      <c r="ABX41" s="15"/>
      <c r="ABY41" s="15"/>
      <c r="ABZ41" s="15"/>
      <c r="ACA41" s="15"/>
      <c r="ACB41" s="15"/>
      <c r="ACC41" s="15"/>
      <c r="ACD41" s="15"/>
      <c r="ACE41" s="15"/>
      <c r="ACF41" s="15"/>
      <c r="ACG41" s="15"/>
      <c r="ACH41" s="15"/>
      <c r="ACI41" s="15"/>
      <c r="ACJ41" s="15"/>
      <c r="ACK41" s="15"/>
      <c r="ACL41" s="15"/>
      <c r="ACM41" s="15"/>
      <c r="ACN41" s="15"/>
      <c r="ACO41" s="15"/>
      <c r="ACP41" s="15"/>
      <c r="ACQ41" s="15"/>
      <c r="ACR41" s="15"/>
      <c r="ACS41" s="15"/>
      <c r="ACT41" s="15"/>
      <c r="ACU41" s="15"/>
      <c r="ACV41" s="15"/>
      <c r="ACW41" s="15"/>
      <c r="ACX41" s="15"/>
      <c r="ACY41" s="15"/>
      <c r="ACZ41" s="15"/>
      <c r="ADA41" s="15"/>
      <c r="ADB41" s="15"/>
      <c r="ADC41" s="15"/>
      <c r="ADD41" s="15"/>
      <c r="ADE41" s="15"/>
      <c r="ADF41" s="15"/>
      <c r="ADG41" s="15"/>
      <c r="ADH41" s="15"/>
      <c r="ADI41" s="15"/>
      <c r="ADJ41" s="15"/>
      <c r="ADK41" s="15"/>
      <c r="ADL41" s="15"/>
      <c r="ADM41" s="15"/>
      <c r="ADN41" s="15"/>
      <c r="ADO41" s="15"/>
      <c r="ADP41" s="15"/>
      <c r="ADQ41" s="15"/>
      <c r="ADR41" s="15"/>
      <c r="ADS41" s="15"/>
      <c r="ADT41" s="15"/>
      <c r="ADU41" s="15"/>
      <c r="ADV41" s="15"/>
      <c r="ADW41" s="15"/>
      <c r="ADX41" s="15"/>
      <c r="ADY41" s="15"/>
      <c r="ADZ41" s="15"/>
      <c r="AEA41" s="15"/>
      <c r="AEB41" s="15"/>
      <c r="AEC41" s="15"/>
      <c r="AED41" s="15"/>
      <c r="AEE41" s="15"/>
      <c r="AEF41" s="15"/>
      <c r="AEG41" s="15"/>
      <c r="AEH41" s="15"/>
      <c r="AEI41" s="15"/>
      <c r="AEJ41" s="15"/>
      <c r="AEK41" s="15"/>
      <c r="AEL41" s="15"/>
      <c r="AEM41" s="15"/>
      <c r="AEN41" s="15"/>
      <c r="AEO41" s="15"/>
      <c r="AEP41" s="15"/>
      <c r="AEQ41" s="15"/>
      <c r="AER41" s="15"/>
      <c r="AES41" s="15"/>
      <c r="AET41" s="15"/>
      <c r="AEU41" s="15"/>
      <c r="AEV41" s="15"/>
      <c r="AEW41" s="15"/>
      <c r="AEX41" s="15"/>
      <c r="AEY41" s="15"/>
      <c r="AEZ41" s="15"/>
      <c r="AFA41" s="15"/>
      <c r="AFB41" s="15"/>
      <c r="AFC41" s="15"/>
      <c r="AFD41" s="15"/>
      <c r="AFE41" s="15"/>
      <c r="AFF41" s="15"/>
      <c r="AFG41" s="15"/>
      <c r="AFH41" s="15"/>
      <c r="AFI41" s="15"/>
      <c r="AFJ41" s="15"/>
      <c r="AFK41" s="15"/>
      <c r="AFL41" s="15"/>
      <c r="AFM41" s="15"/>
      <c r="AFN41" s="15"/>
      <c r="AFO41" s="15"/>
      <c r="AFP41" s="15"/>
      <c r="AFQ41" s="15"/>
      <c r="AFR41" s="15"/>
      <c r="AFS41" s="15"/>
      <c r="AFT41" s="15"/>
      <c r="AFU41" s="15"/>
      <c r="AFV41" s="15"/>
      <c r="AFW41" s="15"/>
      <c r="AFX41" s="15"/>
      <c r="AFY41" s="15"/>
      <c r="AFZ41" s="15"/>
      <c r="AGA41" s="15"/>
      <c r="AGB41" s="15"/>
      <c r="AGC41" s="15"/>
      <c r="AGD41" s="15"/>
      <c r="AGE41" s="15"/>
      <c r="AGF41" s="15"/>
      <c r="AGG41" s="15"/>
      <c r="AGH41" s="15"/>
      <c r="AGI41" s="15"/>
      <c r="AGJ41" s="15"/>
      <c r="AGK41" s="15"/>
      <c r="AGL41" s="15"/>
      <c r="AGM41" s="15"/>
      <c r="AGN41" s="15"/>
      <c r="AGO41" s="15"/>
      <c r="AGP41" s="15"/>
      <c r="AGQ41" s="15"/>
      <c r="AGR41" s="15"/>
      <c r="AGS41" s="15"/>
      <c r="AGT41" s="15"/>
      <c r="AGU41" s="15"/>
      <c r="AGV41" s="15"/>
      <c r="AGW41" s="15"/>
      <c r="AGX41" s="15"/>
      <c r="AGY41" s="15"/>
      <c r="AGZ41" s="15"/>
      <c r="AHA41" s="15"/>
      <c r="AHB41" s="15"/>
      <c r="AHC41" s="15"/>
      <c r="AHD41" s="15"/>
      <c r="AHE41" s="15"/>
      <c r="AHF41" s="15"/>
      <c r="AHG41" s="15"/>
      <c r="AHH41" s="15"/>
      <c r="AHI41" s="15"/>
      <c r="AHJ41" s="15"/>
      <c r="AHK41" s="15"/>
      <c r="AHL41" s="15"/>
      <c r="AHM41" s="15"/>
      <c r="AHN41" s="15"/>
      <c r="AHO41" s="15"/>
      <c r="AHP41" s="15"/>
      <c r="AHQ41" s="15"/>
      <c r="AHR41" s="15"/>
      <c r="AHS41" s="15"/>
      <c r="AHT41" s="15"/>
      <c r="AHU41" s="15"/>
      <c r="AHV41" s="15"/>
      <c r="AHW41" s="15"/>
      <c r="AHX41" s="15"/>
      <c r="AHY41" s="15"/>
      <c r="AHZ41" s="15"/>
      <c r="AIA41" s="15"/>
      <c r="AIB41" s="15"/>
      <c r="AIC41" s="15"/>
      <c r="AID41" s="15"/>
      <c r="AIE41" s="15"/>
      <c r="AIF41" s="15"/>
      <c r="AIG41" s="15"/>
      <c r="AIH41" s="15"/>
      <c r="AII41" s="15"/>
      <c r="AIJ41" s="15"/>
      <c r="AIK41" s="15"/>
      <c r="AIL41" s="15"/>
      <c r="AIM41" s="15"/>
      <c r="AIN41" s="15"/>
      <c r="AIO41" s="15"/>
      <c r="AIP41" s="15"/>
      <c r="AIQ41" s="15"/>
      <c r="AIR41" s="15"/>
      <c r="AIS41" s="15"/>
      <c r="AIT41" s="15"/>
      <c r="AIU41" s="15"/>
      <c r="AIV41" s="15"/>
      <c r="AIW41" s="15"/>
      <c r="AIX41" s="15"/>
      <c r="AIY41" s="15"/>
      <c r="AIZ41" s="15"/>
      <c r="AJA41" s="15"/>
      <c r="AJB41" s="15"/>
      <c r="AJC41" s="15"/>
      <c r="AJD41" s="15"/>
      <c r="AJE41" s="15"/>
      <c r="AJF41" s="15"/>
      <c r="AJG41" s="15"/>
      <c r="AJH41" s="15"/>
      <c r="AJI41" s="15"/>
      <c r="AJJ41" s="15"/>
      <c r="AJK41" s="15"/>
      <c r="AJL41" s="15"/>
      <c r="AJM41" s="15"/>
      <c r="AJN41" s="15"/>
      <c r="AJO41" s="15"/>
      <c r="AJP41" s="15"/>
      <c r="AJQ41" s="15"/>
      <c r="AJR41" s="15"/>
      <c r="AJS41" s="15"/>
      <c r="AJT41" s="15"/>
      <c r="AJU41" s="15"/>
      <c r="AJV41" s="15"/>
      <c r="AJW41" s="15"/>
      <c r="AJX41" s="15"/>
      <c r="AJY41" s="15"/>
      <c r="AJZ41" s="15"/>
      <c r="AKA41" s="15"/>
      <c r="AKB41" s="15"/>
      <c r="AKC41" s="15"/>
      <c r="AKD41" s="15"/>
      <c r="AKE41" s="15"/>
      <c r="AKF41" s="15"/>
      <c r="AKG41" s="15"/>
      <c r="AKH41" s="15"/>
      <c r="AKI41" s="15"/>
      <c r="AKJ41" s="15"/>
      <c r="AKK41" s="15"/>
      <c r="AKL41" s="15"/>
      <c r="AKM41" s="15"/>
      <c r="AKN41" s="15"/>
      <c r="AKO41" s="15"/>
      <c r="AKP41" s="15"/>
      <c r="AKQ41" s="15"/>
      <c r="AKR41" s="15"/>
      <c r="AKS41" s="15"/>
      <c r="AKT41" s="15"/>
      <c r="AKU41" s="15"/>
      <c r="AKV41" s="15"/>
      <c r="AKW41" s="15"/>
      <c r="AKX41" s="15"/>
      <c r="AKY41" s="15"/>
      <c r="AKZ41" s="15"/>
      <c r="ALA41" s="15"/>
      <c r="ALB41" s="15"/>
      <c r="ALC41" s="15"/>
      <c r="ALD41" s="15"/>
      <c r="ALE41" s="15"/>
      <c r="ALF41" s="15"/>
      <c r="ALG41" s="15"/>
      <c r="ALH41" s="15"/>
      <c r="ALI41" s="15"/>
      <c r="ALJ41" s="15"/>
      <c r="ALK41" s="15"/>
      <c r="ALL41" s="15"/>
      <c r="ALM41" s="15"/>
      <c r="ALN41" s="15"/>
      <c r="ALO41" s="15"/>
      <c r="ALP41" s="15"/>
      <c r="ALQ41" s="15"/>
      <c r="ALR41" s="15"/>
      <c r="ALS41" s="15"/>
      <c r="ALT41" s="15"/>
      <c r="ALU41" s="15"/>
      <c r="ALV41" s="15"/>
      <c r="ALW41" s="15"/>
      <c r="ALX41" s="15"/>
      <c r="ALY41" s="15"/>
      <c r="ALZ41" s="15"/>
      <c r="AMA41" s="15"/>
      <c r="AMB41" s="15"/>
      <c r="AMC41" s="15"/>
      <c r="AMD41" s="15"/>
      <c r="AME41" s="15"/>
      <c r="AMF41" s="15"/>
      <c r="AMG41" s="15"/>
    </row>
    <row r="42" spans="1:1021" s="16" customFormat="1" x14ac:dyDescent="0.2">
      <c r="A42" s="19" t="s">
        <v>74</v>
      </c>
      <c r="B42" s="18" t="s">
        <v>75</v>
      </c>
      <c r="C42" s="44">
        <v>2305.9899999999998</v>
      </c>
      <c r="D42" s="44">
        <v>1871.52</v>
      </c>
      <c r="E42" s="50">
        <f t="shared" si="0"/>
        <v>81.159068339411704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  <c r="AAA42" s="15"/>
      <c r="AAB42" s="15"/>
      <c r="AAC42" s="15"/>
      <c r="AAD42" s="15"/>
      <c r="AAE42" s="15"/>
      <c r="AAF42" s="15"/>
      <c r="AAG42" s="15"/>
      <c r="AAH42" s="15"/>
      <c r="AAI42" s="15"/>
      <c r="AAJ42" s="15"/>
      <c r="AAK42" s="15"/>
      <c r="AAL42" s="15"/>
      <c r="AAM42" s="15"/>
      <c r="AAN42" s="15"/>
      <c r="AAO42" s="15"/>
      <c r="AAP42" s="15"/>
      <c r="AAQ42" s="15"/>
      <c r="AAR42" s="15"/>
      <c r="AAS42" s="15"/>
      <c r="AAT42" s="15"/>
      <c r="AAU42" s="15"/>
      <c r="AAV42" s="15"/>
      <c r="AAW42" s="15"/>
      <c r="AAX42" s="15"/>
      <c r="AAY42" s="15"/>
      <c r="AAZ42" s="15"/>
      <c r="ABA42" s="15"/>
      <c r="ABB42" s="15"/>
      <c r="ABC42" s="15"/>
      <c r="ABD42" s="15"/>
      <c r="ABE42" s="15"/>
      <c r="ABF42" s="15"/>
      <c r="ABG42" s="15"/>
      <c r="ABH42" s="15"/>
      <c r="ABI42" s="15"/>
      <c r="ABJ42" s="15"/>
      <c r="ABK42" s="15"/>
      <c r="ABL42" s="15"/>
      <c r="ABM42" s="15"/>
      <c r="ABN42" s="15"/>
      <c r="ABO42" s="15"/>
      <c r="ABP42" s="15"/>
      <c r="ABQ42" s="15"/>
      <c r="ABR42" s="15"/>
      <c r="ABS42" s="15"/>
      <c r="ABT42" s="15"/>
      <c r="ABU42" s="15"/>
      <c r="ABV42" s="15"/>
      <c r="ABW42" s="15"/>
      <c r="ABX42" s="15"/>
      <c r="ABY42" s="15"/>
      <c r="ABZ42" s="15"/>
      <c r="ACA42" s="15"/>
      <c r="ACB42" s="15"/>
      <c r="ACC42" s="15"/>
      <c r="ACD42" s="15"/>
      <c r="ACE42" s="15"/>
      <c r="ACF42" s="15"/>
      <c r="ACG42" s="15"/>
      <c r="ACH42" s="15"/>
      <c r="ACI42" s="15"/>
      <c r="ACJ42" s="15"/>
      <c r="ACK42" s="15"/>
      <c r="ACL42" s="15"/>
      <c r="ACM42" s="15"/>
      <c r="ACN42" s="15"/>
      <c r="ACO42" s="15"/>
      <c r="ACP42" s="15"/>
      <c r="ACQ42" s="15"/>
      <c r="ACR42" s="15"/>
      <c r="ACS42" s="15"/>
      <c r="ACT42" s="15"/>
      <c r="ACU42" s="15"/>
      <c r="ACV42" s="15"/>
      <c r="ACW42" s="15"/>
      <c r="ACX42" s="15"/>
      <c r="ACY42" s="15"/>
      <c r="ACZ42" s="15"/>
      <c r="ADA42" s="15"/>
      <c r="ADB42" s="15"/>
      <c r="ADC42" s="15"/>
      <c r="ADD42" s="15"/>
      <c r="ADE42" s="15"/>
      <c r="ADF42" s="15"/>
      <c r="ADG42" s="15"/>
      <c r="ADH42" s="15"/>
      <c r="ADI42" s="15"/>
      <c r="ADJ42" s="15"/>
      <c r="ADK42" s="15"/>
      <c r="ADL42" s="15"/>
      <c r="ADM42" s="15"/>
      <c r="ADN42" s="15"/>
      <c r="ADO42" s="15"/>
      <c r="ADP42" s="15"/>
      <c r="ADQ42" s="15"/>
      <c r="ADR42" s="15"/>
      <c r="ADS42" s="15"/>
      <c r="ADT42" s="15"/>
      <c r="ADU42" s="15"/>
      <c r="ADV42" s="15"/>
      <c r="ADW42" s="15"/>
      <c r="ADX42" s="15"/>
      <c r="ADY42" s="15"/>
      <c r="ADZ42" s="15"/>
      <c r="AEA42" s="15"/>
      <c r="AEB42" s="15"/>
      <c r="AEC42" s="15"/>
      <c r="AED42" s="15"/>
      <c r="AEE42" s="15"/>
      <c r="AEF42" s="15"/>
      <c r="AEG42" s="15"/>
      <c r="AEH42" s="15"/>
      <c r="AEI42" s="15"/>
      <c r="AEJ42" s="15"/>
      <c r="AEK42" s="15"/>
      <c r="AEL42" s="15"/>
      <c r="AEM42" s="15"/>
      <c r="AEN42" s="15"/>
      <c r="AEO42" s="15"/>
      <c r="AEP42" s="15"/>
      <c r="AEQ42" s="15"/>
      <c r="AER42" s="15"/>
      <c r="AES42" s="15"/>
      <c r="AET42" s="15"/>
      <c r="AEU42" s="15"/>
      <c r="AEV42" s="15"/>
      <c r="AEW42" s="15"/>
      <c r="AEX42" s="15"/>
      <c r="AEY42" s="15"/>
      <c r="AEZ42" s="15"/>
      <c r="AFA42" s="15"/>
      <c r="AFB42" s="15"/>
      <c r="AFC42" s="15"/>
      <c r="AFD42" s="15"/>
      <c r="AFE42" s="15"/>
      <c r="AFF42" s="15"/>
      <c r="AFG42" s="15"/>
      <c r="AFH42" s="15"/>
      <c r="AFI42" s="15"/>
      <c r="AFJ42" s="15"/>
      <c r="AFK42" s="15"/>
      <c r="AFL42" s="15"/>
      <c r="AFM42" s="15"/>
      <c r="AFN42" s="15"/>
      <c r="AFO42" s="15"/>
      <c r="AFP42" s="15"/>
      <c r="AFQ42" s="15"/>
      <c r="AFR42" s="15"/>
      <c r="AFS42" s="15"/>
      <c r="AFT42" s="15"/>
      <c r="AFU42" s="15"/>
      <c r="AFV42" s="15"/>
      <c r="AFW42" s="15"/>
      <c r="AFX42" s="15"/>
      <c r="AFY42" s="15"/>
      <c r="AFZ42" s="15"/>
      <c r="AGA42" s="15"/>
      <c r="AGB42" s="15"/>
      <c r="AGC42" s="15"/>
      <c r="AGD42" s="15"/>
      <c r="AGE42" s="15"/>
      <c r="AGF42" s="15"/>
      <c r="AGG42" s="15"/>
      <c r="AGH42" s="15"/>
      <c r="AGI42" s="15"/>
      <c r="AGJ42" s="15"/>
      <c r="AGK42" s="15"/>
      <c r="AGL42" s="15"/>
      <c r="AGM42" s="15"/>
      <c r="AGN42" s="15"/>
      <c r="AGO42" s="15"/>
      <c r="AGP42" s="15"/>
      <c r="AGQ42" s="15"/>
      <c r="AGR42" s="15"/>
      <c r="AGS42" s="15"/>
      <c r="AGT42" s="15"/>
      <c r="AGU42" s="15"/>
      <c r="AGV42" s="15"/>
      <c r="AGW42" s="15"/>
      <c r="AGX42" s="15"/>
      <c r="AGY42" s="15"/>
      <c r="AGZ42" s="15"/>
      <c r="AHA42" s="15"/>
      <c r="AHB42" s="15"/>
      <c r="AHC42" s="15"/>
      <c r="AHD42" s="15"/>
      <c r="AHE42" s="15"/>
      <c r="AHF42" s="15"/>
      <c r="AHG42" s="15"/>
      <c r="AHH42" s="15"/>
      <c r="AHI42" s="15"/>
      <c r="AHJ42" s="15"/>
      <c r="AHK42" s="15"/>
      <c r="AHL42" s="15"/>
      <c r="AHM42" s="15"/>
      <c r="AHN42" s="15"/>
      <c r="AHO42" s="15"/>
      <c r="AHP42" s="15"/>
      <c r="AHQ42" s="15"/>
      <c r="AHR42" s="15"/>
      <c r="AHS42" s="15"/>
      <c r="AHT42" s="15"/>
      <c r="AHU42" s="15"/>
      <c r="AHV42" s="15"/>
      <c r="AHW42" s="15"/>
      <c r="AHX42" s="15"/>
      <c r="AHY42" s="15"/>
      <c r="AHZ42" s="15"/>
      <c r="AIA42" s="15"/>
      <c r="AIB42" s="15"/>
      <c r="AIC42" s="15"/>
      <c r="AID42" s="15"/>
      <c r="AIE42" s="15"/>
      <c r="AIF42" s="15"/>
      <c r="AIG42" s="15"/>
      <c r="AIH42" s="15"/>
      <c r="AII42" s="15"/>
      <c r="AIJ42" s="15"/>
      <c r="AIK42" s="15"/>
      <c r="AIL42" s="15"/>
      <c r="AIM42" s="15"/>
      <c r="AIN42" s="15"/>
      <c r="AIO42" s="15"/>
      <c r="AIP42" s="15"/>
      <c r="AIQ42" s="15"/>
      <c r="AIR42" s="15"/>
      <c r="AIS42" s="15"/>
      <c r="AIT42" s="15"/>
      <c r="AIU42" s="15"/>
      <c r="AIV42" s="15"/>
      <c r="AIW42" s="15"/>
      <c r="AIX42" s="15"/>
      <c r="AIY42" s="15"/>
      <c r="AIZ42" s="15"/>
      <c r="AJA42" s="15"/>
      <c r="AJB42" s="15"/>
      <c r="AJC42" s="15"/>
      <c r="AJD42" s="15"/>
      <c r="AJE42" s="15"/>
      <c r="AJF42" s="15"/>
      <c r="AJG42" s="15"/>
      <c r="AJH42" s="15"/>
      <c r="AJI42" s="15"/>
      <c r="AJJ42" s="15"/>
      <c r="AJK42" s="15"/>
      <c r="AJL42" s="15"/>
      <c r="AJM42" s="15"/>
      <c r="AJN42" s="15"/>
      <c r="AJO42" s="15"/>
      <c r="AJP42" s="15"/>
      <c r="AJQ42" s="15"/>
      <c r="AJR42" s="15"/>
      <c r="AJS42" s="15"/>
      <c r="AJT42" s="15"/>
      <c r="AJU42" s="15"/>
      <c r="AJV42" s="15"/>
      <c r="AJW42" s="15"/>
      <c r="AJX42" s="15"/>
      <c r="AJY42" s="15"/>
      <c r="AJZ42" s="15"/>
      <c r="AKA42" s="15"/>
      <c r="AKB42" s="15"/>
      <c r="AKC42" s="15"/>
      <c r="AKD42" s="15"/>
      <c r="AKE42" s="15"/>
      <c r="AKF42" s="15"/>
      <c r="AKG42" s="15"/>
      <c r="AKH42" s="15"/>
      <c r="AKI42" s="15"/>
      <c r="AKJ42" s="15"/>
      <c r="AKK42" s="15"/>
      <c r="AKL42" s="15"/>
      <c r="AKM42" s="15"/>
      <c r="AKN42" s="15"/>
      <c r="AKO42" s="15"/>
      <c r="AKP42" s="15"/>
      <c r="AKQ42" s="15"/>
      <c r="AKR42" s="15"/>
      <c r="AKS42" s="15"/>
      <c r="AKT42" s="15"/>
      <c r="AKU42" s="15"/>
      <c r="AKV42" s="15"/>
      <c r="AKW42" s="15"/>
      <c r="AKX42" s="15"/>
      <c r="AKY42" s="15"/>
      <c r="AKZ42" s="15"/>
      <c r="ALA42" s="15"/>
      <c r="ALB42" s="15"/>
      <c r="ALC42" s="15"/>
      <c r="ALD42" s="15"/>
      <c r="ALE42" s="15"/>
      <c r="ALF42" s="15"/>
      <c r="ALG42" s="15"/>
      <c r="ALH42" s="15"/>
      <c r="ALI42" s="15"/>
      <c r="ALJ42" s="15"/>
      <c r="ALK42" s="15"/>
      <c r="ALL42" s="15"/>
      <c r="ALM42" s="15"/>
      <c r="ALN42" s="15"/>
      <c r="ALO42" s="15"/>
      <c r="ALP42" s="15"/>
      <c r="ALQ42" s="15"/>
      <c r="ALR42" s="15"/>
      <c r="ALS42" s="15"/>
      <c r="ALT42" s="15"/>
      <c r="ALU42" s="15"/>
      <c r="ALV42" s="15"/>
      <c r="ALW42" s="15"/>
      <c r="ALX42" s="15"/>
      <c r="ALY42" s="15"/>
      <c r="ALZ42" s="15"/>
      <c r="AMA42" s="15"/>
      <c r="AMB42" s="15"/>
      <c r="AMC42" s="15"/>
      <c r="AMD42" s="15"/>
      <c r="AME42" s="15"/>
      <c r="AMF42" s="15"/>
      <c r="AMG42" s="15"/>
    </row>
    <row r="43" spans="1:1021" x14ac:dyDescent="0.2">
      <c r="A43" s="6" t="s">
        <v>76</v>
      </c>
      <c r="B43" s="18" t="s">
        <v>77</v>
      </c>
      <c r="C43" s="44">
        <v>24792.89</v>
      </c>
      <c r="D43" s="44">
        <v>19861.38</v>
      </c>
      <c r="E43" s="50">
        <f t="shared" si="0"/>
        <v>80.109176461477475</v>
      </c>
    </row>
    <row r="44" spans="1:1021" s="16" customFormat="1" ht="12" customHeight="1" x14ac:dyDescent="0.2">
      <c r="A44" s="19" t="s">
        <v>78</v>
      </c>
      <c r="B44" s="18" t="s">
        <v>79</v>
      </c>
      <c r="C44" s="44">
        <v>1456.2</v>
      </c>
      <c r="D44" s="44">
        <v>856.07</v>
      </c>
      <c r="E44" s="50">
        <f t="shared" si="0"/>
        <v>58.787941216865811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</row>
    <row r="45" spans="1:1021" ht="19.5" customHeight="1" x14ac:dyDescent="0.2">
      <c r="A45" s="7" t="s">
        <v>80</v>
      </c>
      <c r="B45" s="34" t="s">
        <v>81</v>
      </c>
      <c r="C45" s="46">
        <f>C46+C47</f>
        <v>60053.64</v>
      </c>
      <c r="D45" s="46">
        <f>D46+D47</f>
        <v>27695.640000000003</v>
      </c>
      <c r="E45" s="48">
        <f t="shared" si="0"/>
        <v>46.118170355702013</v>
      </c>
    </row>
    <row r="46" spans="1:1021" s="16" customFormat="1" ht="18.75" customHeight="1" x14ac:dyDescent="0.2">
      <c r="A46" s="19" t="s">
        <v>136</v>
      </c>
      <c r="B46" s="18" t="s">
        <v>138</v>
      </c>
      <c r="C46" s="44">
        <v>58045.24</v>
      </c>
      <c r="D46" s="44">
        <v>25687.24</v>
      </c>
      <c r="E46" s="50">
        <f t="shared" si="0"/>
        <v>44.253826842648948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  <c r="ST46" s="15"/>
      <c r="SU46" s="15"/>
      <c r="SV46" s="15"/>
      <c r="SW46" s="15"/>
      <c r="SX46" s="15"/>
      <c r="SY46" s="15"/>
      <c r="SZ46" s="15"/>
      <c r="TA46" s="15"/>
      <c r="TB46" s="15"/>
      <c r="TC46" s="15"/>
      <c r="TD46" s="15"/>
      <c r="TE46" s="15"/>
      <c r="TF46" s="15"/>
      <c r="TG46" s="15"/>
      <c r="TH46" s="15"/>
      <c r="TI46" s="15"/>
      <c r="TJ46" s="15"/>
      <c r="TK46" s="15"/>
      <c r="TL46" s="15"/>
      <c r="TM46" s="15"/>
      <c r="TN46" s="15"/>
      <c r="TO46" s="15"/>
      <c r="TP46" s="15"/>
      <c r="TQ46" s="15"/>
      <c r="TR46" s="15"/>
      <c r="TS46" s="15"/>
      <c r="TT46" s="15"/>
      <c r="TU46" s="15"/>
      <c r="TV46" s="15"/>
      <c r="TW46" s="15"/>
      <c r="TX46" s="15"/>
      <c r="TY46" s="15"/>
      <c r="TZ46" s="15"/>
      <c r="UA46" s="15"/>
      <c r="UB46" s="15"/>
      <c r="UC46" s="15"/>
      <c r="UD46" s="15"/>
      <c r="UE46" s="15"/>
      <c r="UF46" s="15"/>
      <c r="UG46" s="15"/>
      <c r="UH46" s="15"/>
      <c r="UI46" s="15"/>
      <c r="UJ46" s="15"/>
      <c r="UK46" s="15"/>
      <c r="UL46" s="15"/>
      <c r="UM46" s="15"/>
      <c r="UN46" s="15"/>
      <c r="UO46" s="15"/>
      <c r="UP46" s="15"/>
      <c r="UQ46" s="15"/>
      <c r="UR46" s="15"/>
      <c r="US46" s="15"/>
      <c r="UT46" s="15"/>
      <c r="UU46" s="15"/>
      <c r="UV46" s="15"/>
      <c r="UW46" s="15"/>
      <c r="UX46" s="15"/>
      <c r="UY46" s="15"/>
      <c r="UZ46" s="15"/>
      <c r="VA46" s="15"/>
      <c r="VB46" s="15"/>
      <c r="VC46" s="15"/>
      <c r="VD46" s="15"/>
      <c r="VE46" s="15"/>
      <c r="VF46" s="15"/>
      <c r="VG46" s="15"/>
      <c r="VH46" s="15"/>
      <c r="VI46" s="15"/>
      <c r="VJ46" s="15"/>
      <c r="VK46" s="15"/>
      <c r="VL46" s="15"/>
      <c r="VM46" s="15"/>
      <c r="VN46" s="15"/>
      <c r="VO46" s="15"/>
      <c r="VP46" s="15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  <c r="WR46" s="15"/>
      <c r="WS46" s="15"/>
      <c r="WT46" s="15"/>
      <c r="WU46" s="15"/>
      <c r="WV46" s="15"/>
      <c r="WW46" s="15"/>
      <c r="WX46" s="15"/>
      <c r="WY46" s="15"/>
      <c r="WZ46" s="15"/>
      <c r="XA46" s="15"/>
      <c r="XB46" s="15"/>
      <c r="XC46" s="15"/>
      <c r="XD46" s="15"/>
      <c r="XE46" s="15"/>
      <c r="XF46" s="15"/>
      <c r="XG46" s="15"/>
      <c r="XH46" s="15"/>
      <c r="XI46" s="15"/>
      <c r="XJ46" s="15"/>
      <c r="XK46" s="15"/>
      <c r="XL46" s="15"/>
      <c r="XM46" s="15"/>
      <c r="XN46" s="15"/>
      <c r="XO46" s="15"/>
      <c r="XP46" s="15"/>
      <c r="XQ46" s="15"/>
      <c r="XR46" s="15"/>
      <c r="XS46" s="15"/>
      <c r="XT46" s="15"/>
      <c r="XU46" s="15"/>
      <c r="XV46" s="15"/>
      <c r="XW46" s="15"/>
      <c r="XX46" s="15"/>
      <c r="XY46" s="15"/>
      <c r="XZ46" s="15"/>
      <c r="YA46" s="15"/>
      <c r="YB46" s="15"/>
      <c r="YC46" s="15"/>
      <c r="YD46" s="15"/>
      <c r="YE46" s="15"/>
      <c r="YF46" s="15"/>
      <c r="YG46" s="15"/>
      <c r="YH46" s="15"/>
      <c r="YI46" s="15"/>
      <c r="YJ46" s="15"/>
      <c r="YK46" s="15"/>
      <c r="YL46" s="15"/>
      <c r="YM46" s="15"/>
      <c r="YN46" s="15"/>
      <c r="YO46" s="15"/>
      <c r="YP46" s="15"/>
      <c r="YQ46" s="15"/>
      <c r="YR46" s="15"/>
      <c r="YS46" s="15"/>
      <c r="YT46" s="15"/>
      <c r="YU46" s="15"/>
      <c r="YV46" s="15"/>
      <c r="YW46" s="15"/>
      <c r="YX46" s="15"/>
      <c r="YY46" s="15"/>
      <c r="YZ46" s="15"/>
      <c r="ZA46" s="15"/>
      <c r="ZB46" s="15"/>
      <c r="ZC46" s="15"/>
      <c r="ZD46" s="15"/>
      <c r="ZE46" s="15"/>
      <c r="ZF46" s="15"/>
      <c r="ZG46" s="15"/>
      <c r="ZH46" s="15"/>
      <c r="ZI46" s="15"/>
      <c r="ZJ46" s="15"/>
      <c r="ZK46" s="15"/>
      <c r="ZL46" s="15"/>
      <c r="ZM46" s="15"/>
      <c r="ZN46" s="15"/>
      <c r="ZO46" s="15"/>
      <c r="ZP46" s="15"/>
      <c r="ZQ46" s="15"/>
      <c r="ZR46" s="15"/>
      <c r="ZS46" s="15"/>
      <c r="ZT46" s="15"/>
      <c r="ZU46" s="15"/>
      <c r="ZV46" s="15"/>
      <c r="ZW46" s="15"/>
      <c r="ZX46" s="15"/>
      <c r="ZY46" s="15"/>
      <c r="ZZ46" s="15"/>
      <c r="AAA46" s="15"/>
      <c r="AAB46" s="15"/>
      <c r="AAC46" s="15"/>
      <c r="AAD46" s="15"/>
      <c r="AAE46" s="15"/>
      <c r="AAF46" s="15"/>
      <c r="AAG46" s="15"/>
      <c r="AAH46" s="15"/>
      <c r="AAI46" s="15"/>
      <c r="AAJ46" s="15"/>
      <c r="AAK46" s="15"/>
      <c r="AAL46" s="15"/>
      <c r="AAM46" s="15"/>
      <c r="AAN46" s="15"/>
      <c r="AAO46" s="15"/>
      <c r="AAP46" s="15"/>
      <c r="AAQ46" s="15"/>
      <c r="AAR46" s="15"/>
      <c r="AAS46" s="15"/>
      <c r="AAT46" s="15"/>
      <c r="AAU46" s="15"/>
      <c r="AAV46" s="15"/>
      <c r="AAW46" s="15"/>
      <c r="AAX46" s="15"/>
      <c r="AAY46" s="15"/>
      <c r="AAZ46" s="15"/>
      <c r="ABA46" s="15"/>
      <c r="ABB46" s="15"/>
      <c r="ABC46" s="15"/>
      <c r="ABD46" s="15"/>
      <c r="ABE46" s="15"/>
      <c r="ABF46" s="15"/>
      <c r="ABG46" s="15"/>
      <c r="ABH46" s="15"/>
      <c r="ABI46" s="15"/>
      <c r="ABJ46" s="15"/>
      <c r="ABK46" s="15"/>
      <c r="ABL46" s="15"/>
      <c r="ABM46" s="15"/>
      <c r="ABN46" s="15"/>
      <c r="ABO46" s="15"/>
      <c r="ABP46" s="15"/>
      <c r="ABQ46" s="15"/>
      <c r="ABR46" s="15"/>
      <c r="ABS46" s="15"/>
      <c r="ABT46" s="15"/>
      <c r="ABU46" s="15"/>
      <c r="ABV46" s="15"/>
      <c r="ABW46" s="15"/>
      <c r="ABX46" s="15"/>
      <c r="ABY46" s="15"/>
      <c r="ABZ46" s="15"/>
      <c r="ACA46" s="15"/>
      <c r="ACB46" s="15"/>
      <c r="ACC46" s="15"/>
      <c r="ACD46" s="15"/>
      <c r="ACE46" s="15"/>
      <c r="ACF46" s="15"/>
      <c r="ACG46" s="15"/>
      <c r="ACH46" s="15"/>
      <c r="ACI46" s="15"/>
      <c r="ACJ46" s="15"/>
      <c r="ACK46" s="15"/>
      <c r="ACL46" s="15"/>
      <c r="ACM46" s="15"/>
      <c r="ACN46" s="15"/>
      <c r="ACO46" s="15"/>
      <c r="ACP46" s="15"/>
      <c r="ACQ46" s="15"/>
      <c r="ACR46" s="15"/>
      <c r="ACS46" s="15"/>
      <c r="ACT46" s="15"/>
      <c r="ACU46" s="15"/>
      <c r="ACV46" s="15"/>
      <c r="ACW46" s="15"/>
      <c r="ACX46" s="15"/>
      <c r="ACY46" s="15"/>
      <c r="ACZ46" s="15"/>
      <c r="ADA46" s="15"/>
      <c r="ADB46" s="15"/>
      <c r="ADC46" s="15"/>
      <c r="ADD46" s="15"/>
      <c r="ADE46" s="15"/>
      <c r="ADF46" s="15"/>
      <c r="ADG46" s="15"/>
      <c r="ADH46" s="15"/>
      <c r="ADI46" s="15"/>
      <c r="ADJ46" s="15"/>
      <c r="ADK46" s="15"/>
      <c r="ADL46" s="15"/>
      <c r="ADM46" s="15"/>
      <c r="ADN46" s="15"/>
      <c r="ADO46" s="15"/>
      <c r="ADP46" s="15"/>
      <c r="ADQ46" s="15"/>
      <c r="ADR46" s="15"/>
      <c r="ADS46" s="15"/>
      <c r="ADT46" s="15"/>
      <c r="ADU46" s="15"/>
      <c r="ADV46" s="15"/>
      <c r="ADW46" s="15"/>
      <c r="ADX46" s="15"/>
      <c r="ADY46" s="15"/>
      <c r="ADZ46" s="15"/>
      <c r="AEA46" s="15"/>
      <c r="AEB46" s="15"/>
      <c r="AEC46" s="15"/>
      <c r="AED46" s="15"/>
      <c r="AEE46" s="15"/>
      <c r="AEF46" s="15"/>
      <c r="AEG46" s="15"/>
      <c r="AEH46" s="15"/>
      <c r="AEI46" s="15"/>
      <c r="AEJ46" s="15"/>
      <c r="AEK46" s="15"/>
      <c r="AEL46" s="15"/>
      <c r="AEM46" s="15"/>
      <c r="AEN46" s="15"/>
      <c r="AEO46" s="15"/>
      <c r="AEP46" s="15"/>
      <c r="AEQ46" s="15"/>
      <c r="AER46" s="15"/>
      <c r="AES46" s="15"/>
      <c r="AET46" s="15"/>
      <c r="AEU46" s="15"/>
      <c r="AEV46" s="15"/>
      <c r="AEW46" s="15"/>
      <c r="AEX46" s="15"/>
      <c r="AEY46" s="15"/>
      <c r="AEZ46" s="15"/>
      <c r="AFA46" s="15"/>
      <c r="AFB46" s="15"/>
      <c r="AFC46" s="15"/>
      <c r="AFD46" s="15"/>
      <c r="AFE46" s="15"/>
      <c r="AFF46" s="15"/>
      <c r="AFG46" s="15"/>
      <c r="AFH46" s="15"/>
      <c r="AFI46" s="15"/>
      <c r="AFJ46" s="15"/>
      <c r="AFK46" s="15"/>
      <c r="AFL46" s="15"/>
      <c r="AFM46" s="15"/>
      <c r="AFN46" s="15"/>
      <c r="AFO46" s="15"/>
      <c r="AFP46" s="15"/>
      <c r="AFQ46" s="15"/>
      <c r="AFR46" s="15"/>
      <c r="AFS46" s="15"/>
      <c r="AFT46" s="15"/>
      <c r="AFU46" s="15"/>
      <c r="AFV46" s="15"/>
      <c r="AFW46" s="15"/>
      <c r="AFX46" s="15"/>
      <c r="AFY46" s="15"/>
      <c r="AFZ46" s="15"/>
      <c r="AGA46" s="15"/>
      <c r="AGB46" s="15"/>
      <c r="AGC46" s="15"/>
      <c r="AGD46" s="15"/>
      <c r="AGE46" s="15"/>
      <c r="AGF46" s="15"/>
      <c r="AGG46" s="15"/>
      <c r="AGH46" s="15"/>
      <c r="AGI46" s="15"/>
      <c r="AGJ46" s="15"/>
      <c r="AGK46" s="15"/>
      <c r="AGL46" s="15"/>
      <c r="AGM46" s="15"/>
      <c r="AGN46" s="15"/>
      <c r="AGO46" s="15"/>
      <c r="AGP46" s="15"/>
      <c r="AGQ46" s="15"/>
      <c r="AGR46" s="15"/>
      <c r="AGS46" s="15"/>
      <c r="AGT46" s="15"/>
      <c r="AGU46" s="15"/>
      <c r="AGV46" s="15"/>
      <c r="AGW46" s="15"/>
      <c r="AGX46" s="15"/>
      <c r="AGY46" s="15"/>
      <c r="AGZ46" s="15"/>
      <c r="AHA46" s="15"/>
      <c r="AHB46" s="15"/>
      <c r="AHC46" s="15"/>
      <c r="AHD46" s="15"/>
      <c r="AHE46" s="15"/>
      <c r="AHF46" s="15"/>
      <c r="AHG46" s="15"/>
      <c r="AHH46" s="15"/>
      <c r="AHI46" s="15"/>
      <c r="AHJ46" s="15"/>
      <c r="AHK46" s="15"/>
      <c r="AHL46" s="15"/>
      <c r="AHM46" s="15"/>
      <c r="AHN46" s="15"/>
      <c r="AHO46" s="15"/>
      <c r="AHP46" s="15"/>
      <c r="AHQ46" s="15"/>
      <c r="AHR46" s="15"/>
      <c r="AHS46" s="15"/>
      <c r="AHT46" s="15"/>
      <c r="AHU46" s="15"/>
      <c r="AHV46" s="15"/>
      <c r="AHW46" s="15"/>
      <c r="AHX46" s="15"/>
      <c r="AHY46" s="15"/>
      <c r="AHZ46" s="15"/>
      <c r="AIA46" s="15"/>
      <c r="AIB46" s="15"/>
      <c r="AIC46" s="15"/>
      <c r="AID46" s="15"/>
      <c r="AIE46" s="15"/>
      <c r="AIF46" s="15"/>
      <c r="AIG46" s="15"/>
      <c r="AIH46" s="15"/>
      <c r="AII46" s="15"/>
      <c r="AIJ46" s="15"/>
      <c r="AIK46" s="15"/>
      <c r="AIL46" s="15"/>
      <c r="AIM46" s="15"/>
      <c r="AIN46" s="15"/>
      <c r="AIO46" s="15"/>
      <c r="AIP46" s="15"/>
      <c r="AIQ46" s="15"/>
      <c r="AIR46" s="15"/>
      <c r="AIS46" s="15"/>
      <c r="AIT46" s="15"/>
      <c r="AIU46" s="15"/>
      <c r="AIV46" s="15"/>
      <c r="AIW46" s="15"/>
      <c r="AIX46" s="15"/>
      <c r="AIY46" s="15"/>
      <c r="AIZ46" s="15"/>
      <c r="AJA46" s="15"/>
      <c r="AJB46" s="15"/>
      <c r="AJC46" s="15"/>
      <c r="AJD46" s="15"/>
      <c r="AJE46" s="15"/>
      <c r="AJF46" s="15"/>
      <c r="AJG46" s="15"/>
      <c r="AJH46" s="15"/>
      <c r="AJI46" s="15"/>
      <c r="AJJ46" s="15"/>
      <c r="AJK46" s="15"/>
      <c r="AJL46" s="15"/>
      <c r="AJM46" s="15"/>
      <c r="AJN46" s="15"/>
      <c r="AJO46" s="15"/>
      <c r="AJP46" s="15"/>
      <c r="AJQ46" s="15"/>
      <c r="AJR46" s="15"/>
      <c r="AJS46" s="15"/>
      <c r="AJT46" s="15"/>
      <c r="AJU46" s="15"/>
      <c r="AJV46" s="15"/>
      <c r="AJW46" s="15"/>
      <c r="AJX46" s="15"/>
      <c r="AJY46" s="15"/>
      <c r="AJZ46" s="15"/>
      <c r="AKA46" s="15"/>
      <c r="AKB46" s="15"/>
      <c r="AKC46" s="15"/>
      <c r="AKD46" s="15"/>
      <c r="AKE46" s="15"/>
      <c r="AKF46" s="15"/>
      <c r="AKG46" s="15"/>
      <c r="AKH46" s="15"/>
      <c r="AKI46" s="15"/>
      <c r="AKJ46" s="15"/>
      <c r="AKK46" s="15"/>
      <c r="AKL46" s="15"/>
      <c r="AKM46" s="15"/>
      <c r="AKN46" s="15"/>
      <c r="AKO46" s="15"/>
      <c r="AKP46" s="15"/>
      <c r="AKQ46" s="15"/>
      <c r="AKR46" s="15"/>
      <c r="AKS46" s="15"/>
      <c r="AKT46" s="15"/>
      <c r="AKU46" s="15"/>
      <c r="AKV46" s="15"/>
      <c r="AKW46" s="15"/>
      <c r="AKX46" s="15"/>
      <c r="AKY46" s="15"/>
      <c r="AKZ46" s="15"/>
      <c r="ALA46" s="15"/>
      <c r="ALB46" s="15"/>
      <c r="ALC46" s="15"/>
      <c r="ALD46" s="15"/>
      <c r="ALE46" s="15"/>
      <c r="ALF46" s="15"/>
      <c r="ALG46" s="15"/>
      <c r="ALH46" s="15"/>
      <c r="ALI46" s="15"/>
      <c r="ALJ46" s="15"/>
      <c r="ALK46" s="15"/>
      <c r="ALL46" s="15"/>
      <c r="ALM46" s="15"/>
      <c r="ALN46" s="15"/>
      <c r="ALO46" s="15"/>
      <c r="ALP46" s="15"/>
      <c r="ALQ46" s="15"/>
      <c r="ALR46" s="15"/>
      <c r="ALS46" s="15"/>
      <c r="ALT46" s="15"/>
      <c r="ALU46" s="15"/>
      <c r="ALV46" s="15"/>
      <c r="ALW46" s="15"/>
      <c r="ALX46" s="15"/>
      <c r="ALY46" s="15"/>
      <c r="ALZ46" s="15"/>
      <c r="AMA46" s="15"/>
      <c r="AMB46" s="15"/>
      <c r="AMC46" s="15"/>
      <c r="AMD46" s="15"/>
      <c r="AME46" s="15"/>
      <c r="AMF46" s="15"/>
      <c r="AMG46" s="15"/>
    </row>
    <row r="47" spans="1:1021" s="16" customFormat="1" x14ac:dyDescent="0.2">
      <c r="A47" s="19" t="s">
        <v>82</v>
      </c>
      <c r="B47" s="18" t="s">
        <v>83</v>
      </c>
      <c r="C47" s="44">
        <v>2008.4</v>
      </c>
      <c r="D47" s="44">
        <v>2008.4</v>
      </c>
      <c r="E47" s="50">
        <f t="shared" si="0"/>
        <v>100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  <c r="NR47" s="15"/>
      <c r="NS47" s="15"/>
      <c r="NT47" s="15"/>
      <c r="NU47" s="15"/>
      <c r="NV47" s="15"/>
      <c r="NW47" s="15"/>
      <c r="NX47" s="15"/>
      <c r="NY47" s="15"/>
      <c r="NZ47" s="15"/>
      <c r="OA47" s="15"/>
      <c r="OB47" s="15"/>
      <c r="OC47" s="15"/>
      <c r="OD47" s="15"/>
      <c r="OE47" s="15"/>
      <c r="OF47" s="15"/>
      <c r="OG47" s="15"/>
      <c r="OH47" s="15"/>
      <c r="OI47" s="15"/>
      <c r="OJ47" s="15"/>
      <c r="OK47" s="15"/>
      <c r="OL47" s="15"/>
      <c r="OM47" s="15"/>
      <c r="ON47" s="15"/>
      <c r="OO47" s="15"/>
      <c r="OP47" s="15"/>
      <c r="OQ47" s="15"/>
      <c r="OR47" s="15"/>
      <c r="OS47" s="15"/>
      <c r="OT47" s="15"/>
      <c r="OU47" s="15"/>
      <c r="OV47" s="15"/>
      <c r="OW47" s="15"/>
      <c r="OX47" s="15"/>
      <c r="OY47" s="15"/>
      <c r="OZ47" s="15"/>
      <c r="PA47" s="15"/>
      <c r="PB47" s="15"/>
      <c r="PC47" s="15"/>
      <c r="PD47" s="15"/>
      <c r="PE47" s="15"/>
      <c r="PF47" s="15"/>
      <c r="PG47" s="15"/>
      <c r="PH47" s="15"/>
      <c r="PI47" s="15"/>
      <c r="PJ47" s="15"/>
      <c r="PK47" s="15"/>
      <c r="PL47" s="15"/>
      <c r="PM47" s="15"/>
      <c r="PN47" s="15"/>
      <c r="PO47" s="15"/>
      <c r="PP47" s="15"/>
      <c r="PQ47" s="15"/>
      <c r="PR47" s="15"/>
      <c r="PS47" s="15"/>
      <c r="PT47" s="15"/>
      <c r="PU47" s="15"/>
      <c r="PV47" s="15"/>
      <c r="PW47" s="15"/>
      <c r="PX47" s="15"/>
      <c r="PY47" s="15"/>
      <c r="PZ47" s="15"/>
      <c r="QA47" s="15"/>
      <c r="QB47" s="15"/>
      <c r="QC47" s="15"/>
      <c r="QD47" s="15"/>
      <c r="QE47" s="15"/>
      <c r="QF47" s="15"/>
      <c r="QG47" s="15"/>
      <c r="QH47" s="15"/>
      <c r="QI47" s="15"/>
      <c r="QJ47" s="15"/>
      <c r="QK47" s="15"/>
      <c r="QL47" s="15"/>
      <c r="QM47" s="15"/>
      <c r="QN47" s="15"/>
      <c r="QO47" s="15"/>
      <c r="QP47" s="15"/>
      <c r="QQ47" s="15"/>
      <c r="QR47" s="15"/>
      <c r="QS47" s="15"/>
      <c r="QT47" s="15"/>
      <c r="QU47" s="15"/>
      <c r="QV47" s="15"/>
      <c r="QW47" s="15"/>
      <c r="QX47" s="15"/>
      <c r="QY47" s="15"/>
      <c r="QZ47" s="15"/>
      <c r="RA47" s="15"/>
      <c r="RB47" s="15"/>
      <c r="RC47" s="15"/>
      <c r="RD47" s="15"/>
      <c r="RE47" s="15"/>
      <c r="RF47" s="15"/>
      <c r="RG47" s="15"/>
      <c r="RH47" s="15"/>
      <c r="RI47" s="15"/>
      <c r="RJ47" s="15"/>
      <c r="RK47" s="15"/>
      <c r="RL47" s="15"/>
      <c r="RM47" s="15"/>
      <c r="RN47" s="15"/>
      <c r="RO47" s="15"/>
      <c r="RP47" s="15"/>
      <c r="RQ47" s="15"/>
      <c r="RR47" s="15"/>
      <c r="RS47" s="15"/>
      <c r="RT47" s="15"/>
      <c r="RU47" s="15"/>
      <c r="RV47" s="15"/>
      <c r="RW47" s="15"/>
      <c r="RX47" s="15"/>
      <c r="RY47" s="15"/>
      <c r="RZ47" s="15"/>
      <c r="SA47" s="15"/>
      <c r="SB47" s="15"/>
      <c r="SC47" s="15"/>
      <c r="SD47" s="15"/>
      <c r="SE47" s="15"/>
      <c r="SF47" s="15"/>
      <c r="SG47" s="15"/>
      <c r="SH47" s="15"/>
      <c r="SI47" s="15"/>
      <c r="SJ47" s="15"/>
      <c r="SK47" s="15"/>
      <c r="SL47" s="15"/>
      <c r="SM47" s="15"/>
      <c r="SN47" s="15"/>
      <c r="SO47" s="15"/>
      <c r="SP47" s="15"/>
      <c r="SQ47" s="15"/>
      <c r="SR47" s="15"/>
      <c r="SS47" s="15"/>
      <c r="ST47" s="15"/>
      <c r="SU47" s="15"/>
      <c r="SV47" s="15"/>
      <c r="SW47" s="15"/>
      <c r="SX47" s="15"/>
      <c r="SY47" s="15"/>
      <c r="SZ47" s="15"/>
      <c r="TA47" s="15"/>
      <c r="TB47" s="15"/>
      <c r="TC47" s="15"/>
      <c r="TD47" s="15"/>
      <c r="TE47" s="15"/>
      <c r="TF47" s="15"/>
      <c r="TG47" s="15"/>
      <c r="TH47" s="15"/>
      <c r="TI47" s="15"/>
      <c r="TJ47" s="15"/>
      <c r="TK47" s="15"/>
      <c r="TL47" s="15"/>
      <c r="TM47" s="15"/>
      <c r="TN47" s="15"/>
      <c r="TO47" s="15"/>
      <c r="TP47" s="15"/>
      <c r="TQ47" s="15"/>
      <c r="TR47" s="15"/>
      <c r="TS47" s="15"/>
      <c r="TT47" s="15"/>
      <c r="TU47" s="15"/>
      <c r="TV47" s="15"/>
      <c r="TW47" s="15"/>
      <c r="TX47" s="15"/>
      <c r="TY47" s="15"/>
      <c r="TZ47" s="15"/>
      <c r="UA47" s="15"/>
      <c r="UB47" s="15"/>
      <c r="UC47" s="15"/>
      <c r="UD47" s="15"/>
      <c r="UE47" s="15"/>
      <c r="UF47" s="15"/>
      <c r="UG47" s="15"/>
      <c r="UH47" s="15"/>
      <c r="UI47" s="15"/>
      <c r="UJ47" s="15"/>
      <c r="UK47" s="15"/>
      <c r="UL47" s="15"/>
      <c r="UM47" s="15"/>
      <c r="UN47" s="15"/>
      <c r="UO47" s="15"/>
      <c r="UP47" s="15"/>
      <c r="UQ47" s="15"/>
      <c r="UR47" s="15"/>
      <c r="US47" s="15"/>
      <c r="UT47" s="15"/>
      <c r="UU47" s="15"/>
      <c r="UV47" s="15"/>
      <c r="UW47" s="15"/>
      <c r="UX47" s="15"/>
      <c r="UY47" s="15"/>
      <c r="UZ47" s="15"/>
      <c r="VA47" s="15"/>
      <c r="VB47" s="15"/>
      <c r="VC47" s="15"/>
      <c r="VD47" s="15"/>
      <c r="VE47" s="15"/>
      <c r="VF47" s="15"/>
      <c r="VG47" s="15"/>
      <c r="VH47" s="15"/>
      <c r="VI47" s="15"/>
      <c r="VJ47" s="15"/>
      <c r="VK47" s="15"/>
      <c r="VL47" s="15"/>
      <c r="VM47" s="15"/>
      <c r="VN47" s="15"/>
      <c r="VO47" s="15"/>
      <c r="VP47" s="15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  <c r="WR47" s="15"/>
      <c r="WS47" s="15"/>
      <c r="WT47" s="15"/>
      <c r="WU47" s="15"/>
      <c r="WV47" s="15"/>
      <c r="WW47" s="15"/>
      <c r="WX47" s="15"/>
      <c r="WY47" s="15"/>
      <c r="WZ47" s="15"/>
      <c r="XA47" s="15"/>
      <c r="XB47" s="15"/>
      <c r="XC47" s="15"/>
      <c r="XD47" s="15"/>
      <c r="XE47" s="15"/>
      <c r="XF47" s="15"/>
      <c r="XG47" s="15"/>
      <c r="XH47" s="15"/>
      <c r="XI47" s="15"/>
      <c r="XJ47" s="15"/>
      <c r="XK47" s="15"/>
      <c r="XL47" s="15"/>
      <c r="XM47" s="15"/>
      <c r="XN47" s="15"/>
      <c r="XO47" s="15"/>
      <c r="XP47" s="15"/>
      <c r="XQ47" s="15"/>
      <c r="XR47" s="15"/>
      <c r="XS47" s="15"/>
      <c r="XT47" s="15"/>
      <c r="XU47" s="15"/>
      <c r="XV47" s="15"/>
      <c r="XW47" s="15"/>
      <c r="XX47" s="15"/>
      <c r="XY47" s="15"/>
      <c r="XZ47" s="15"/>
      <c r="YA47" s="15"/>
      <c r="YB47" s="15"/>
      <c r="YC47" s="15"/>
      <c r="YD47" s="15"/>
      <c r="YE47" s="15"/>
      <c r="YF47" s="15"/>
      <c r="YG47" s="15"/>
      <c r="YH47" s="15"/>
      <c r="YI47" s="15"/>
      <c r="YJ47" s="15"/>
      <c r="YK47" s="15"/>
      <c r="YL47" s="15"/>
      <c r="YM47" s="15"/>
      <c r="YN47" s="15"/>
      <c r="YO47" s="15"/>
      <c r="YP47" s="15"/>
      <c r="YQ47" s="15"/>
      <c r="YR47" s="15"/>
      <c r="YS47" s="15"/>
      <c r="YT47" s="15"/>
      <c r="YU47" s="15"/>
      <c r="YV47" s="15"/>
      <c r="YW47" s="15"/>
      <c r="YX47" s="15"/>
      <c r="YY47" s="15"/>
      <c r="YZ47" s="15"/>
      <c r="ZA47" s="15"/>
      <c r="ZB47" s="15"/>
      <c r="ZC47" s="15"/>
      <c r="ZD47" s="15"/>
      <c r="ZE47" s="15"/>
      <c r="ZF47" s="15"/>
      <c r="ZG47" s="15"/>
      <c r="ZH47" s="15"/>
      <c r="ZI47" s="15"/>
      <c r="ZJ47" s="15"/>
      <c r="ZK47" s="15"/>
      <c r="ZL47" s="15"/>
      <c r="ZM47" s="15"/>
      <c r="ZN47" s="15"/>
      <c r="ZO47" s="15"/>
      <c r="ZP47" s="15"/>
      <c r="ZQ47" s="15"/>
      <c r="ZR47" s="15"/>
      <c r="ZS47" s="15"/>
      <c r="ZT47" s="15"/>
      <c r="ZU47" s="15"/>
      <c r="ZV47" s="15"/>
      <c r="ZW47" s="15"/>
      <c r="ZX47" s="15"/>
      <c r="ZY47" s="15"/>
      <c r="ZZ47" s="15"/>
      <c r="AAA47" s="15"/>
      <c r="AAB47" s="15"/>
      <c r="AAC47" s="15"/>
      <c r="AAD47" s="15"/>
      <c r="AAE47" s="15"/>
      <c r="AAF47" s="15"/>
      <c r="AAG47" s="15"/>
      <c r="AAH47" s="15"/>
      <c r="AAI47" s="15"/>
      <c r="AAJ47" s="15"/>
      <c r="AAK47" s="15"/>
      <c r="AAL47" s="15"/>
      <c r="AAM47" s="15"/>
      <c r="AAN47" s="15"/>
      <c r="AAO47" s="15"/>
      <c r="AAP47" s="15"/>
      <c r="AAQ47" s="15"/>
      <c r="AAR47" s="15"/>
      <c r="AAS47" s="15"/>
      <c r="AAT47" s="15"/>
      <c r="AAU47" s="15"/>
      <c r="AAV47" s="15"/>
      <c r="AAW47" s="15"/>
      <c r="AAX47" s="15"/>
      <c r="AAY47" s="15"/>
      <c r="AAZ47" s="15"/>
      <c r="ABA47" s="15"/>
      <c r="ABB47" s="15"/>
      <c r="ABC47" s="15"/>
      <c r="ABD47" s="15"/>
      <c r="ABE47" s="15"/>
      <c r="ABF47" s="15"/>
      <c r="ABG47" s="15"/>
      <c r="ABH47" s="15"/>
      <c r="ABI47" s="15"/>
      <c r="ABJ47" s="15"/>
      <c r="ABK47" s="15"/>
      <c r="ABL47" s="15"/>
      <c r="ABM47" s="15"/>
      <c r="ABN47" s="15"/>
      <c r="ABO47" s="15"/>
      <c r="ABP47" s="15"/>
      <c r="ABQ47" s="15"/>
      <c r="ABR47" s="15"/>
      <c r="ABS47" s="15"/>
      <c r="ABT47" s="15"/>
      <c r="ABU47" s="15"/>
      <c r="ABV47" s="15"/>
      <c r="ABW47" s="15"/>
      <c r="ABX47" s="15"/>
      <c r="ABY47" s="15"/>
      <c r="ABZ47" s="15"/>
      <c r="ACA47" s="15"/>
      <c r="ACB47" s="15"/>
      <c r="ACC47" s="15"/>
      <c r="ACD47" s="15"/>
      <c r="ACE47" s="15"/>
      <c r="ACF47" s="15"/>
      <c r="ACG47" s="15"/>
      <c r="ACH47" s="15"/>
      <c r="ACI47" s="15"/>
      <c r="ACJ47" s="15"/>
      <c r="ACK47" s="15"/>
      <c r="ACL47" s="15"/>
      <c r="ACM47" s="15"/>
      <c r="ACN47" s="15"/>
      <c r="ACO47" s="15"/>
      <c r="ACP47" s="15"/>
      <c r="ACQ47" s="15"/>
      <c r="ACR47" s="15"/>
      <c r="ACS47" s="15"/>
      <c r="ACT47" s="15"/>
      <c r="ACU47" s="15"/>
      <c r="ACV47" s="15"/>
      <c r="ACW47" s="15"/>
      <c r="ACX47" s="15"/>
      <c r="ACY47" s="15"/>
      <c r="ACZ47" s="15"/>
      <c r="ADA47" s="15"/>
      <c r="ADB47" s="15"/>
      <c r="ADC47" s="15"/>
      <c r="ADD47" s="15"/>
      <c r="ADE47" s="15"/>
      <c r="ADF47" s="15"/>
      <c r="ADG47" s="15"/>
      <c r="ADH47" s="15"/>
      <c r="ADI47" s="15"/>
      <c r="ADJ47" s="15"/>
      <c r="ADK47" s="15"/>
      <c r="ADL47" s="15"/>
      <c r="ADM47" s="15"/>
      <c r="ADN47" s="15"/>
      <c r="ADO47" s="15"/>
      <c r="ADP47" s="15"/>
      <c r="ADQ47" s="15"/>
      <c r="ADR47" s="15"/>
      <c r="ADS47" s="15"/>
      <c r="ADT47" s="15"/>
      <c r="ADU47" s="15"/>
      <c r="ADV47" s="15"/>
      <c r="ADW47" s="15"/>
      <c r="ADX47" s="15"/>
      <c r="ADY47" s="15"/>
      <c r="ADZ47" s="15"/>
      <c r="AEA47" s="15"/>
      <c r="AEB47" s="15"/>
      <c r="AEC47" s="15"/>
      <c r="AED47" s="15"/>
      <c r="AEE47" s="15"/>
      <c r="AEF47" s="15"/>
      <c r="AEG47" s="15"/>
      <c r="AEH47" s="15"/>
      <c r="AEI47" s="15"/>
      <c r="AEJ47" s="15"/>
      <c r="AEK47" s="15"/>
      <c r="AEL47" s="15"/>
      <c r="AEM47" s="15"/>
      <c r="AEN47" s="15"/>
      <c r="AEO47" s="15"/>
      <c r="AEP47" s="15"/>
      <c r="AEQ47" s="15"/>
      <c r="AER47" s="15"/>
      <c r="AES47" s="15"/>
      <c r="AET47" s="15"/>
      <c r="AEU47" s="15"/>
      <c r="AEV47" s="15"/>
      <c r="AEW47" s="15"/>
      <c r="AEX47" s="15"/>
      <c r="AEY47" s="15"/>
      <c r="AEZ47" s="15"/>
      <c r="AFA47" s="15"/>
      <c r="AFB47" s="15"/>
      <c r="AFC47" s="15"/>
      <c r="AFD47" s="15"/>
      <c r="AFE47" s="15"/>
      <c r="AFF47" s="15"/>
      <c r="AFG47" s="15"/>
      <c r="AFH47" s="15"/>
      <c r="AFI47" s="15"/>
      <c r="AFJ47" s="15"/>
      <c r="AFK47" s="15"/>
      <c r="AFL47" s="15"/>
      <c r="AFM47" s="15"/>
      <c r="AFN47" s="15"/>
      <c r="AFO47" s="15"/>
      <c r="AFP47" s="15"/>
      <c r="AFQ47" s="15"/>
      <c r="AFR47" s="15"/>
      <c r="AFS47" s="15"/>
      <c r="AFT47" s="15"/>
      <c r="AFU47" s="15"/>
      <c r="AFV47" s="15"/>
      <c r="AFW47" s="15"/>
      <c r="AFX47" s="15"/>
      <c r="AFY47" s="15"/>
      <c r="AFZ47" s="15"/>
      <c r="AGA47" s="15"/>
      <c r="AGB47" s="15"/>
      <c r="AGC47" s="15"/>
      <c r="AGD47" s="15"/>
      <c r="AGE47" s="15"/>
      <c r="AGF47" s="15"/>
      <c r="AGG47" s="15"/>
      <c r="AGH47" s="15"/>
      <c r="AGI47" s="15"/>
      <c r="AGJ47" s="15"/>
      <c r="AGK47" s="15"/>
      <c r="AGL47" s="15"/>
      <c r="AGM47" s="15"/>
      <c r="AGN47" s="15"/>
      <c r="AGO47" s="15"/>
      <c r="AGP47" s="15"/>
      <c r="AGQ47" s="15"/>
      <c r="AGR47" s="15"/>
      <c r="AGS47" s="15"/>
      <c r="AGT47" s="15"/>
      <c r="AGU47" s="15"/>
      <c r="AGV47" s="15"/>
      <c r="AGW47" s="15"/>
      <c r="AGX47" s="15"/>
      <c r="AGY47" s="15"/>
      <c r="AGZ47" s="15"/>
      <c r="AHA47" s="15"/>
      <c r="AHB47" s="15"/>
      <c r="AHC47" s="15"/>
      <c r="AHD47" s="15"/>
      <c r="AHE47" s="15"/>
      <c r="AHF47" s="15"/>
      <c r="AHG47" s="15"/>
      <c r="AHH47" s="15"/>
      <c r="AHI47" s="15"/>
      <c r="AHJ47" s="15"/>
      <c r="AHK47" s="15"/>
      <c r="AHL47" s="15"/>
      <c r="AHM47" s="15"/>
      <c r="AHN47" s="15"/>
      <c r="AHO47" s="15"/>
      <c r="AHP47" s="15"/>
      <c r="AHQ47" s="15"/>
      <c r="AHR47" s="15"/>
      <c r="AHS47" s="15"/>
      <c r="AHT47" s="15"/>
      <c r="AHU47" s="15"/>
      <c r="AHV47" s="15"/>
      <c r="AHW47" s="15"/>
      <c r="AHX47" s="15"/>
      <c r="AHY47" s="15"/>
      <c r="AHZ47" s="15"/>
      <c r="AIA47" s="15"/>
      <c r="AIB47" s="15"/>
      <c r="AIC47" s="15"/>
      <c r="AID47" s="15"/>
      <c r="AIE47" s="15"/>
      <c r="AIF47" s="15"/>
      <c r="AIG47" s="15"/>
      <c r="AIH47" s="15"/>
      <c r="AII47" s="15"/>
      <c r="AIJ47" s="15"/>
      <c r="AIK47" s="15"/>
      <c r="AIL47" s="15"/>
      <c r="AIM47" s="15"/>
      <c r="AIN47" s="15"/>
      <c r="AIO47" s="15"/>
      <c r="AIP47" s="15"/>
      <c r="AIQ47" s="15"/>
      <c r="AIR47" s="15"/>
      <c r="AIS47" s="15"/>
      <c r="AIT47" s="15"/>
      <c r="AIU47" s="15"/>
      <c r="AIV47" s="15"/>
      <c r="AIW47" s="15"/>
      <c r="AIX47" s="15"/>
      <c r="AIY47" s="15"/>
      <c r="AIZ47" s="15"/>
      <c r="AJA47" s="15"/>
      <c r="AJB47" s="15"/>
      <c r="AJC47" s="15"/>
      <c r="AJD47" s="15"/>
      <c r="AJE47" s="15"/>
      <c r="AJF47" s="15"/>
      <c r="AJG47" s="15"/>
      <c r="AJH47" s="15"/>
      <c r="AJI47" s="15"/>
      <c r="AJJ47" s="15"/>
      <c r="AJK47" s="15"/>
      <c r="AJL47" s="15"/>
      <c r="AJM47" s="15"/>
      <c r="AJN47" s="15"/>
      <c r="AJO47" s="15"/>
      <c r="AJP47" s="15"/>
      <c r="AJQ47" s="15"/>
      <c r="AJR47" s="15"/>
      <c r="AJS47" s="15"/>
      <c r="AJT47" s="15"/>
      <c r="AJU47" s="15"/>
      <c r="AJV47" s="15"/>
      <c r="AJW47" s="15"/>
      <c r="AJX47" s="15"/>
      <c r="AJY47" s="15"/>
      <c r="AJZ47" s="15"/>
      <c r="AKA47" s="15"/>
      <c r="AKB47" s="15"/>
      <c r="AKC47" s="15"/>
      <c r="AKD47" s="15"/>
      <c r="AKE47" s="15"/>
      <c r="AKF47" s="15"/>
      <c r="AKG47" s="15"/>
      <c r="AKH47" s="15"/>
      <c r="AKI47" s="15"/>
      <c r="AKJ47" s="15"/>
      <c r="AKK47" s="15"/>
      <c r="AKL47" s="15"/>
      <c r="AKM47" s="15"/>
      <c r="AKN47" s="15"/>
      <c r="AKO47" s="15"/>
      <c r="AKP47" s="15"/>
      <c r="AKQ47" s="15"/>
      <c r="AKR47" s="15"/>
      <c r="AKS47" s="15"/>
      <c r="AKT47" s="15"/>
      <c r="AKU47" s="15"/>
      <c r="AKV47" s="15"/>
      <c r="AKW47" s="15"/>
      <c r="AKX47" s="15"/>
      <c r="AKY47" s="15"/>
      <c r="AKZ47" s="15"/>
      <c r="ALA47" s="15"/>
      <c r="ALB47" s="15"/>
      <c r="ALC47" s="15"/>
      <c r="ALD47" s="15"/>
      <c r="ALE47" s="15"/>
      <c r="ALF47" s="15"/>
      <c r="ALG47" s="15"/>
      <c r="ALH47" s="15"/>
      <c r="ALI47" s="15"/>
      <c r="ALJ47" s="15"/>
      <c r="ALK47" s="15"/>
      <c r="ALL47" s="15"/>
      <c r="ALM47" s="15"/>
      <c r="ALN47" s="15"/>
      <c r="ALO47" s="15"/>
      <c r="ALP47" s="15"/>
      <c r="ALQ47" s="15"/>
      <c r="ALR47" s="15"/>
      <c r="ALS47" s="15"/>
      <c r="ALT47" s="15"/>
      <c r="ALU47" s="15"/>
      <c r="ALV47" s="15"/>
      <c r="ALW47" s="15"/>
      <c r="ALX47" s="15"/>
      <c r="ALY47" s="15"/>
      <c r="ALZ47" s="15"/>
      <c r="AMA47" s="15"/>
      <c r="AMB47" s="15"/>
      <c r="AMC47" s="15"/>
      <c r="AMD47" s="15"/>
      <c r="AME47" s="15"/>
      <c r="AMF47" s="15"/>
      <c r="AMG47" s="15"/>
    </row>
    <row r="48" spans="1:1021" x14ac:dyDescent="0.2">
      <c r="A48" s="7" t="s">
        <v>84</v>
      </c>
      <c r="B48" s="34" t="s">
        <v>85</v>
      </c>
      <c r="C48" s="46">
        <f>C49</f>
        <v>255</v>
      </c>
      <c r="D48" s="46">
        <f>D49</f>
        <v>209</v>
      </c>
      <c r="E48" s="48">
        <f t="shared" si="0"/>
        <v>81.960784313725483</v>
      </c>
    </row>
    <row r="49" spans="1:1024" s="16" customFormat="1" x14ac:dyDescent="0.2">
      <c r="A49" s="19" t="s">
        <v>86</v>
      </c>
      <c r="B49" s="18" t="s">
        <v>87</v>
      </c>
      <c r="C49" s="44">
        <v>255</v>
      </c>
      <c r="D49" s="44">
        <v>209</v>
      </c>
      <c r="E49" s="50">
        <f t="shared" si="0"/>
        <v>81.960784313725483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15"/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15"/>
      <c r="NX49" s="15"/>
      <c r="NY49" s="15"/>
      <c r="NZ49" s="15"/>
      <c r="OA49" s="15"/>
      <c r="OB49" s="15"/>
      <c r="OC49" s="15"/>
      <c r="OD49" s="15"/>
      <c r="OE49" s="15"/>
      <c r="OF49" s="15"/>
      <c r="OG49" s="15"/>
      <c r="OH49" s="15"/>
      <c r="OI49" s="15"/>
      <c r="OJ49" s="15"/>
      <c r="OK49" s="15"/>
      <c r="OL49" s="15"/>
      <c r="OM49" s="15"/>
      <c r="ON49" s="15"/>
      <c r="OO49" s="15"/>
      <c r="OP49" s="15"/>
      <c r="OQ49" s="15"/>
      <c r="OR49" s="15"/>
      <c r="OS49" s="15"/>
      <c r="OT49" s="15"/>
      <c r="OU49" s="15"/>
      <c r="OV49" s="15"/>
      <c r="OW49" s="15"/>
      <c r="OX49" s="15"/>
      <c r="OY49" s="15"/>
      <c r="OZ49" s="15"/>
      <c r="PA49" s="15"/>
      <c r="PB49" s="15"/>
      <c r="PC49" s="15"/>
      <c r="PD49" s="15"/>
      <c r="PE49" s="15"/>
      <c r="PF49" s="15"/>
      <c r="PG49" s="15"/>
      <c r="PH49" s="15"/>
      <c r="PI49" s="15"/>
      <c r="PJ49" s="15"/>
      <c r="PK49" s="15"/>
      <c r="PL49" s="15"/>
      <c r="PM49" s="15"/>
      <c r="PN49" s="15"/>
      <c r="PO49" s="15"/>
      <c r="PP49" s="15"/>
      <c r="PQ49" s="15"/>
      <c r="PR49" s="15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15"/>
      <c r="RH49" s="15"/>
      <c r="RI49" s="15"/>
      <c r="RJ49" s="15"/>
      <c r="RK49" s="15"/>
      <c r="RL49" s="15"/>
      <c r="RM49" s="15"/>
      <c r="RN49" s="15"/>
      <c r="RO49" s="15"/>
      <c r="RP49" s="15"/>
      <c r="RQ49" s="15"/>
      <c r="RR49" s="15"/>
      <c r="RS49" s="15"/>
      <c r="RT49" s="15"/>
      <c r="RU49" s="15"/>
      <c r="RV49" s="15"/>
      <c r="RW49" s="15"/>
      <c r="RX49" s="15"/>
      <c r="RY49" s="15"/>
      <c r="RZ49" s="15"/>
      <c r="SA49" s="15"/>
      <c r="SB49" s="15"/>
      <c r="SC49" s="15"/>
      <c r="SD49" s="15"/>
      <c r="SE49" s="15"/>
      <c r="SF49" s="15"/>
      <c r="SG49" s="15"/>
      <c r="SH49" s="15"/>
      <c r="SI49" s="15"/>
      <c r="SJ49" s="15"/>
      <c r="SK49" s="15"/>
      <c r="SL49" s="15"/>
      <c r="SM49" s="15"/>
      <c r="SN49" s="15"/>
      <c r="SO49" s="15"/>
      <c r="SP49" s="15"/>
      <c r="SQ49" s="15"/>
      <c r="SR49" s="15"/>
      <c r="SS49" s="15"/>
      <c r="ST49" s="15"/>
      <c r="SU49" s="15"/>
      <c r="SV49" s="15"/>
      <c r="SW49" s="15"/>
      <c r="SX49" s="15"/>
      <c r="SY49" s="15"/>
      <c r="SZ49" s="15"/>
      <c r="TA49" s="15"/>
      <c r="TB49" s="15"/>
      <c r="TC49" s="15"/>
      <c r="TD49" s="15"/>
      <c r="TE49" s="15"/>
      <c r="TF49" s="15"/>
      <c r="TG49" s="15"/>
      <c r="TH49" s="15"/>
      <c r="TI49" s="15"/>
      <c r="TJ49" s="15"/>
      <c r="TK49" s="15"/>
      <c r="TL49" s="15"/>
      <c r="TM49" s="15"/>
      <c r="TN49" s="15"/>
      <c r="TO49" s="15"/>
      <c r="TP49" s="15"/>
      <c r="TQ49" s="15"/>
      <c r="TR49" s="15"/>
      <c r="TS49" s="15"/>
      <c r="TT49" s="15"/>
      <c r="TU49" s="15"/>
      <c r="TV49" s="15"/>
      <c r="TW49" s="15"/>
      <c r="TX49" s="15"/>
      <c r="TY49" s="15"/>
      <c r="TZ49" s="15"/>
      <c r="UA49" s="15"/>
      <c r="UB49" s="15"/>
      <c r="UC49" s="15"/>
      <c r="UD49" s="15"/>
      <c r="UE49" s="15"/>
      <c r="UF49" s="15"/>
      <c r="UG49" s="15"/>
      <c r="UH49" s="15"/>
      <c r="UI49" s="15"/>
      <c r="UJ49" s="15"/>
      <c r="UK49" s="15"/>
      <c r="UL49" s="15"/>
      <c r="UM49" s="15"/>
      <c r="UN49" s="15"/>
      <c r="UO49" s="15"/>
      <c r="UP49" s="15"/>
      <c r="UQ49" s="15"/>
      <c r="UR49" s="15"/>
      <c r="US49" s="15"/>
      <c r="UT49" s="15"/>
      <c r="UU49" s="15"/>
      <c r="UV49" s="15"/>
      <c r="UW49" s="15"/>
      <c r="UX49" s="15"/>
      <c r="UY49" s="15"/>
      <c r="UZ49" s="15"/>
      <c r="VA49" s="15"/>
      <c r="VB49" s="15"/>
      <c r="VC49" s="15"/>
      <c r="VD49" s="15"/>
      <c r="VE49" s="15"/>
      <c r="VF49" s="15"/>
      <c r="VG49" s="15"/>
      <c r="VH49" s="15"/>
      <c r="VI49" s="15"/>
      <c r="VJ49" s="15"/>
      <c r="VK49" s="15"/>
      <c r="VL49" s="15"/>
      <c r="VM49" s="15"/>
      <c r="VN49" s="15"/>
      <c r="VO49" s="15"/>
      <c r="VP49" s="15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  <c r="WR49" s="15"/>
      <c r="WS49" s="15"/>
      <c r="WT49" s="15"/>
      <c r="WU49" s="15"/>
      <c r="WV49" s="15"/>
      <c r="WW49" s="15"/>
      <c r="WX49" s="15"/>
      <c r="WY49" s="15"/>
      <c r="WZ49" s="15"/>
      <c r="XA49" s="15"/>
      <c r="XB49" s="15"/>
      <c r="XC49" s="15"/>
      <c r="XD49" s="15"/>
      <c r="XE49" s="15"/>
      <c r="XF49" s="15"/>
      <c r="XG49" s="15"/>
      <c r="XH49" s="15"/>
      <c r="XI49" s="15"/>
      <c r="XJ49" s="15"/>
      <c r="XK49" s="15"/>
      <c r="XL49" s="15"/>
      <c r="XM49" s="15"/>
      <c r="XN49" s="15"/>
      <c r="XO49" s="15"/>
      <c r="XP49" s="15"/>
      <c r="XQ49" s="15"/>
      <c r="XR49" s="15"/>
      <c r="XS49" s="15"/>
      <c r="XT49" s="15"/>
      <c r="XU49" s="15"/>
      <c r="XV49" s="15"/>
      <c r="XW49" s="15"/>
      <c r="XX49" s="15"/>
      <c r="XY49" s="15"/>
      <c r="XZ49" s="15"/>
      <c r="YA49" s="15"/>
      <c r="YB49" s="15"/>
      <c r="YC49" s="15"/>
      <c r="YD49" s="15"/>
      <c r="YE49" s="15"/>
      <c r="YF49" s="15"/>
      <c r="YG49" s="15"/>
      <c r="YH49" s="15"/>
      <c r="YI49" s="15"/>
      <c r="YJ49" s="15"/>
      <c r="YK49" s="15"/>
      <c r="YL49" s="15"/>
      <c r="YM49" s="15"/>
      <c r="YN49" s="15"/>
      <c r="YO49" s="15"/>
      <c r="YP49" s="15"/>
      <c r="YQ49" s="15"/>
      <c r="YR49" s="15"/>
      <c r="YS49" s="15"/>
      <c r="YT49" s="15"/>
      <c r="YU49" s="15"/>
      <c r="YV49" s="15"/>
      <c r="YW49" s="15"/>
      <c r="YX49" s="15"/>
      <c r="YY49" s="15"/>
      <c r="YZ49" s="15"/>
      <c r="ZA49" s="15"/>
      <c r="ZB49" s="15"/>
      <c r="ZC49" s="15"/>
      <c r="ZD49" s="15"/>
      <c r="ZE49" s="15"/>
      <c r="ZF49" s="15"/>
      <c r="ZG49" s="15"/>
      <c r="ZH49" s="15"/>
      <c r="ZI49" s="15"/>
      <c r="ZJ49" s="15"/>
      <c r="ZK49" s="15"/>
      <c r="ZL49" s="15"/>
      <c r="ZM49" s="15"/>
      <c r="ZN49" s="15"/>
      <c r="ZO49" s="15"/>
      <c r="ZP49" s="15"/>
      <c r="ZQ49" s="15"/>
      <c r="ZR49" s="15"/>
      <c r="ZS49" s="15"/>
      <c r="ZT49" s="15"/>
      <c r="ZU49" s="15"/>
      <c r="ZV49" s="15"/>
      <c r="ZW49" s="15"/>
      <c r="ZX49" s="15"/>
      <c r="ZY49" s="15"/>
      <c r="ZZ49" s="15"/>
      <c r="AAA49" s="15"/>
      <c r="AAB49" s="15"/>
      <c r="AAC49" s="15"/>
      <c r="AAD49" s="15"/>
      <c r="AAE49" s="15"/>
      <c r="AAF49" s="15"/>
      <c r="AAG49" s="15"/>
      <c r="AAH49" s="15"/>
      <c r="AAI49" s="15"/>
      <c r="AAJ49" s="15"/>
      <c r="AAK49" s="15"/>
      <c r="AAL49" s="15"/>
      <c r="AAM49" s="15"/>
      <c r="AAN49" s="15"/>
      <c r="AAO49" s="15"/>
      <c r="AAP49" s="15"/>
      <c r="AAQ49" s="15"/>
      <c r="AAR49" s="15"/>
      <c r="AAS49" s="15"/>
      <c r="AAT49" s="15"/>
      <c r="AAU49" s="15"/>
      <c r="AAV49" s="15"/>
      <c r="AAW49" s="15"/>
      <c r="AAX49" s="15"/>
      <c r="AAY49" s="15"/>
      <c r="AAZ49" s="15"/>
      <c r="ABA49" s="15"/>
      <c r="ABB49" s="15"/>
      <c r="ABC49" s="15"/>
      <c r="ABD49" s="15"/>
      <c r="ABE49" s="15"/>
      <c r="ABF49" s="15"/>
      <c r="ABG49" s="15"/>
      <c r="ABH49" s="15"/>
      <c r="ABI49" s="15"/>
      <c r="ABJ49" s="15"/>
      <c r="ABK49" s="15"/>
      <c r="ABL49" s="15"/>
      <c r="ABM49" s="15"/>
      <c r="ABN49" s="15"/>
      <c r="ABO49" s="15"/>
      <c r="ABP49" s="15"/>
      <c r="ABQ49" s="15"/>
      <c r="ABR49" s="15"/>
      <c r="ABS49" s="15"/>
      <c r="ABT49" s="15"/>
      <c r="ABU49" s="15"/>
      <c r="ABV49" s="15"/>
      <c r="ABW49" s="15"/>
      <c r="ABX49" s="15"/>
      <c r="ABY49" s="15"/>
      <c r="ABZ49" s="15"/>
      <c r="ACA49" s="15"/>
      <c r="ACB49" s="15"/>
      <c r="ACC49" s="15"/>
      <c r="ACD49" s="15"/>
      <c r="ACE49" s="15"/>
      <c r="ACF49" s="15"/>
      <c r="ACG49" s="15"/>
      <c r="ACH49" s="15"/>
      <c r="ACI49" s="15"/>
      <c r="ACJ49" s="15"/>
      <c r="ACK49" s="15"/>
      <c r="ACL49" s="15"/>
      <c r="ACM49" s="15"/>
      <c r="ACN49" s="15"/>
      <c r="ACO49" s="15"/>
      <c r="ACP49" s="15"/>
      <c r="ACQ49" s="15"/>
      <c r="ACR49" s="15"/>
      <c r="ACS49" s="15"/>
      <c r="ACT49" s="15"/>
      <c r="ACU49" s="15"/>
      <c r="ACV49" s="15"/>
      <c r="ACW49" s="15"/>
      <c r="ACX49" s="15"/>
      <c r="ACY49" s="15"/>
      <c r="ACZ49" s="15"/>
      <c r="ADA49" s="15"/>
      <c r="ADB49" s="15"/>
      <c r="ADC49" s="15"/>
      <c r="ADD49" s="15"/>
      <c r="ADE49" s="15"/>
      <c r="ADF49" s="15"/>
      <c r="ADG49" s="15"/>
      <c r="ADH49" s="15"/>
      <c r="ADI49" s="15"/>
      <c r="ADJ49" s="15"/>
      <c r="ADK49" s="15"/>
      <c r="ADL49" s="15"/>
      <c r="ADM49" s="15"/>
      <c r="ADN49" s="15"/>
      <c r="ADO49" s="15"/>
      <c r="ADP49" s="15"/>
      <c r="ADQ49" s="15"/>
      <c r="ADR49" s="15"/>
      <c r="ADS49" s="15"/>
      <c r="ADT49" s="15"/>
      <c r="ADU49" s="15"/>
      <c r="ADV49" s="15"/>
      <c r="ADW49" s="15"/>
      <c r="ADX49" s="15"/>
      <c r="ADY49" s="15"/>
      <c r="ADZ49" s="15"/>
      <c r="AEA49" s="15"/>
      <c r="AEB49" s="15"/>
      <c r="AEC49" s="15"/>
      <c r="AED49" s="15"/>
      <c r="AEE49" s="15"/>
      <c r="AEF49" s="15"/>
      <c r="AEG49" s="15"/>
      <c r="AEH49" s="15"/>
      <c r="AEI49" s="15"/>
      <c r="AEJ49" s="15"/>
      <c r="AEK49" s="15"/>
      <c r="AEL49" s="15"/>
      <c r="AEM49" s="15"/>
      <c r="AEN49" s="15"/>
      <c r="AEO49" s="15"/>
      <c r="AEP49" s="15"/>
      <c r="AEQ49" s="15"/>
      <c r="AER49" s="15"/>
      <c r="AES49" s="15"/>
      <c r="AET49" s="15"/>
      <c r="AEU49" s="15"/>
      <c r="AEV49" s="15"/>
      <c r="AEW49" s="15"/>
      <c r="AEX49" s="15"/>
      <c r="AEY49" s="15"/>
      <c r="AEZ49" s="15"/>
      <c r="AFA49" s="15"/>
      <c r="AFB49" s="15"/>
      <c r="AFC49" s="15"/>
      <c r="AFD49" s="15"/>
      <c r="AFE49" s="15"/>
      <c r="AFF49" s="15"/>
      <c r="AFG49" s="15"/>
      <c r="AFH49" s="15"/>
      <c r="AFI49" s="15"/>
      <c r="AFJ49" s="15"/>
      <c r="AFK49" s="15"/>
      <c r="AFL49" s="15"/>
      <c r="AFM49" s="15"/>
      <c r="AFN49" s="15"/>
      <c r="AFO49" s="15"/>
      <c r="AFP49" s="15"/>
      <c r="AFQ49" s="15"/>
      <c r="AFR49" s="15"/>
      <c r="AFS49" s="15"/>
      <c r="AFT49" s="15"/>
      <c r="AFU49" s="15"/>
      <c r="AFV49" s="15"/>
      <c r="AFW49" s="15"/>
      <c r="AFX49" s="15"/>
      <c r="AFY49" s="15"/>
      <c r="AFZ49" s="15"/>
      <c r="AGA49" s="15"/>
      <c r="AGB49" s="15"/>
      <c r="AGC49" s="15"/>
      <c r="AGD49" s="15"/>
      <c r="AGE49" s="15"/>
      <c r="AGF49" s="15"/>
      <c r="AGG49" s="15"/>
      <c r="AGH49" s="15"/>
      <c r="AGI49" s="15"/>
      <c r="AGJ49" s="15"/>
      <c r="AGK49" s="15"/>
      <c r="AGL49" s="15"/>
      <c r="AGM49" s="15"/>
      <c r="AGN49" s="15"/>
      <c r="AGO49" s="15"/>
      <c r="AGP49" s="15"/>
      <c r="AGQ49" s="15"/>
      <c r="AGR49" s="15"/>
      <c r="AGS49" s="15"/>
      <c r="AGT49" s="15"/>
      <c r="AGU49" s="15"/>
      <c r="AGV49" s="15"/>
      <c r="AGW49" s="15"/>
      <c r="AGX49" s="15"/>
      <c r="AGY49" s="15"/>
      <c r="AGZ49" s="15"/>
      <c r="AHA49" s="15"/>
      <c r="AHB49" s="15"/>
      <c r="AHC49" s="15"/>
      <c r="AHD49" s="15"/>
      <c r="AHE49" s="15"/>
      <c r="AHF49" s="15"/>
      <c r="AHG49" s="15"/>
      <c r="AHH49" s="15"/>
      <c r="AHI49" s="15"/>
      <c r="AHJ49" s="15"/>
      <c r="AHK49" s="15"/>
      <c r="AHL49" s="15"/>
      <c r="AHM49" s="15"/>
      <c r="AHN49" s="15"/>
      <c r="AHO49" s="15"/>
      <c r="AHP49" s="15"/>
      <c r="AHQ49" s="15"/>
      <c r="AHR49" s="15"/>
      <c r="AHS49" s="15"/>
      <c r="AHT49" s="15"/>
      <c r="AHU49" s="15"/>
      <c r="AHV49" s="15"/>
      <c r="AHW49" s="15"/>
      <c r="AHX49" s="15"/>
      <c r="AHY49" s="15"/>
      <c r="AHZ49" s="15"/>
      <c r="AIA49" s="15"/>
      <c r="AIB49" s="15"/>
      <c r="AIC49" s="15"/>
      <c r="AID49" s="15"/>
      <c r="AIE49" s="15"/>
      <c r="AIF49" s="15"/>
      <c r="AIG49" s="15"/>
      <c r="AIH49" s="15"/>
      <c r="AII49" s="15"/>
      <c r="AIJ49" s="15"/>
      <c r="AIK49" s="15"/>
      <c r="AIL49" s="15"/>
      <c r="AIM49" s="15"/>
      <c r="AIN49" s="15"/>
      <c r="AIO49" s="15"/>
      <c r="AIP49" s="15"/>
      <c r="AIQ49" s="15"/>
      <c r="AIR49" s="15"/>
      <c r="AIS49" s="15"/>
      <c r="AIT49" s="15"/>
      <c r="AIU49" s="15"/>
      <c r="AIV49" s="15"/>
      <c r="AIW49" s="15"/>
      <c r="AIX49" s="15"/>
      <c r="AIY49" s="15"/>
      <c r="AIZ49" s="15"/>
      <c r="AJA49" s="15"/>
      <c r="AJB49" s="15"/>
      <c r="AJC49" s="15"/>
      <c r="AJD49" s="15"/>
      <c r="AJE49" s="15"/>
      <c r="AJF49" s="15"/>
      <c r="AJG49" s="15"/>
      <c r="AJH49" s="15"/>
      <c r="AJI49" s="15"/>
      <c r="AJJ49" s="15"/>
      <c r="AJK49" s="15"/>
      <c r="AJL49" s="15"/>
      <c r="AJM49" s="15"/>
      <c r="AJN49" s="15"/>
      <c r="AJO49" s="15"/>
      <c r="AJP49" s="15"/>
      <c r="AJQ49" s="15"/>
      <c r="AJR49" s="15"/>
      <c r="AJS49" s="15"/>
      <c r="AJT49" s="15"/>
      <c r="AJU49" s="15"/>
      <c r="AJV49" s="15"/>
      <c r="AJW49" s="15"/>
      <c r="AJX49" s="15"/>
      <c r="AJY49" s="15"/>
      <c r="AJZ49" s="15"/>
      <c r="AKA49" s="15"/>
      <c r="AKB49" s="15"/>
      <c r="AKC49" s="15"/>
      <c r="AKD49" s="15"/>
      <c r="AKE49" s="15"/>
      <c r="AKF49" s="15"/>
      <c r="AKG49" s="15"/>
      <c r="AKH49" s="15"/>
      <c r="AKI49" s="15"/>
      <c r="AKJ49" s="15"/>
      <c r="AKK49" s="15"/>
      <c r="AKL49" s="15"/>
      <c r="AKM49" s="15"/>
      <c r="AKN49" s="15"/>
      <c r="AKO49" s="15"/>
      <c r="AKP49" s="15"/>
      <c r="AKQ49" s="15"/>
      <c r="AKR49" s="15"/>
      <c r="AKS49" s="15"/>
      <c r="AKT49" s="15"/>
      <c r="AKU49" s="15"/>
      <c r="AKV49" s="15"/>
      <c r="AKW49" s="15"/>
      <c r="AKX49" s="15"/>
      <c r="AKY49" s="15"/>
      <c r="AKZ49" s="15"/>
      <c r="ALA49" s="15"/>
      <c r="ALB49" s="15"/>
      <c r="ALC49" s="15"/>
      <c r="ALD49" s="15"/>
      <c r="ALE49" s="15"/>
      <c r="ALF49" s="15"/>
      <c r="ALG49" s="15"/>
      <c r="ALH49" s="15"/>
      <c r="ALI49" s="15"/>
      <c r="ALJ49" s="15"/>
      <c r="ALK49" s="15"/>
      <c r="ALL49" s="15"/>
      <c r="ALM49" s="15"/>
      <c r="ALN49" s="15"/>
      <c r="ALO49" s="15"/>
      <c r="ALP49" s="15"/>
      <c r="ALQ49" s="15"/>
      <c r="ALR49" s="15"/>
      <c r="ALS49" s="15"/>
      <c r="ALT49" s="15"/>
      <c r="ALU49" s="15"/>
      <c r="ALV49" s="15"/>
      <c r="ALW49" s="15"/>
      <c r="ALX49" s="15"/>
      <c r="ALY49" s="15"/>
      <c r="ALZ49" s="15"/>
      <c r="AMA49" s="15"/>
      <c r="AMB49" s="15"/>
      <c r="AMC49" s="15"/>
      <c r="AMD49" s="15"/>
      <c r="AME49" s="15"/>
      <c r="AMF49" s="15"/>
      <c r="AMG49" s="15"/>
    </row>
    <row r="50" spans="1:1024" ht="18" customHeight="1" x14ac:dyDescent="0.2">
      <c r="A50" s="8" t="s">
        <v>88</v>
      </c>
      <c r="B50" s="34"/>
      <c r="C50" s="46">
        <f>C8+C16+C18+C21+C26+C31+C37+C39+C41+C45+C48</f>
        <v>1127751.4300000002</v>
      </c>
      <c r="D50" s="46">
        <f>D8+D16+D18+D21+D26+D31+D37+D39+D41+D45+D48</f>
        <v>693808.68900000001</v>
      </c>
      <c r="E50" s="48">
        <f t="shared" si="0"/>
        <v>61.521419573815116</v>
      </c>
    </row>
    <row r="51" spans="1:1024" ht="4.5" customHeight="1" x14ac:dyDescent="0.2">
      <c r="A51" s="10"/>
      <c r="B51" s="35"/>
      <c r="C51" s="36"/>
      <c r="D51" s="36"/>
      <c r="E51" s="39"/>
    </row>
    <row r="52" spans="1:1024" s="12" customFormat="1" ht="15.75" x14ac:dyDescent="0.25">
      <c r="B52" s="37"/>
      <c r="C52" s="37"/>
      <c r="D52" s="37"/>
      <c r="E52" s="37"/>
      <c r="AMH52"/>
      <c r="AMI52"/>
      <c r="AMJ52"/>
    </row>
  </sheetData>
  <mergeCells count="3">
    <mergeCell ref="A2:E2"/>
    <mergeCell ref="A1:E1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34"/>
  <sheetViews>
    <sheetView topLeftCell="A7" zoomScale="98" zoomScaleNormal="98" workbookViewId="0">
      <selection activeCell="D7" sqref="D1:D1048576"/>
    </sheetView>
  </sheetViews>
  <sheetFormatPr defaultColWidth="9.140625" defaultRowHeight="12.75" x14ac:dyDescent="0.2"/>
  <cols>
    <col min="1" max="1" width="61.140625" style="1" customWidth="1"/>
    <col min="2" max="2" width="13" style="1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0" width="9.140625" style="1"/>
    <col min="1021" max="1023" width="11.5703125" customWidth="1"/>
  </cols>
  <sheetData>
    <row r="1" spans="1:1023" ht="15.75" customHeight="1" x14ac:dyDescent="0.2">
      <c r="A1" s="2"/>
      <c r="B1" s="61"/>
      <c r="C1" s="61"/>
      <c r="D1" s="61"/>
      <c r="E1" s="61"/>
    </row>
    <row r="2" spans="1:1023" ht="36" customHeight="1" x14ac:dyDescent="0.2">
      <c r="A2" s="60" t="s">
        <v>89</v>
      </c>
      <c r="B2" s="60"/>
      <c r="C2" s="60"/>
      <c r="D2" s="60"/>
      <c r="E2" s="60"/>
    </row>
    <row r="3" spans="1:1023" ht="20.25" x14ac:dyDescent="0.2">
      <c r="A3" s="60" t="s">
        <v>143</v>
      </c>
      <c r="B3" s="60"/>
      <c r="C3" s="60"/>
      <c r="D3" s="60"/>
      <c r="E3" s="60"/>
    </row>
    <row r="4" spans="1:1023" ht="3.75" customHeight="1" x14ac:dyDescent="0.2"/>
    <row r="5" spans="1:1023" ht="21.75" customHeight="1" x14ac:dyDescent="0.2">
      <c r="A5" s="3"/>
      <c r="B5" s="3"/>
      <c r="E5" s="43" t="s">
        <v>1</v>
      </c>
    </row>
    <row r="6" spans="1:1023" ht="116.25" customHeight="1" x14ac:dyDescent="0.2">
      <c r="A6" s="22" t="s">
        <v>2</v>
      </c>
      <c r="B6" s="5" t="s">
        <v>3</v>
      </c>
      <c r="C6" s="32" t="s">
        <v>4</v>
      </c>
      <c r="D6" s="41" t="s">
        <v>5</v>
      </c>
      <c r="E6" s="32" t="s">
        <v>6</v>
      </c>
      <c r="I6" s="42"/>
    </row>
    <row r="7" spans="1:1023" s="3" customFormat="1" x14ac:dyDescent="0.2">
      <c r="A7" s="4">
        <v>2</v>
      </c>
      <c r="B7" s="4">
        <v>3</v>
      </c>
      <c r="C7" s="33">
        <v>6</v>
      </c>
      <c r="D7" s="33">
        <v>7</v>
      </c>
      <c r="E7" s="33">
        <v>8</v>
      </c>
      <c r="AMG7"/>
      <c r="AMH7"/>
      <c r="AMI7"/>
    </row>
    <row r="8" spans="1:1023" s="16" customFormat="1" x14ac:dyDescent="0.2">
      <c r="A8" s="27" t="s">
        <v>90</v>
      </c>
      <c r="B8" s="28" t="s">
        <v>91</v>
      </c>
      <c r="C8" s="46">
        <f>C9+C10+C11+C12+C13+C14+C15+C16+C17+C18+C19+C20+C21+C22</f>
        <v>301211.02600000007</v>
      </c>
      <c r="D8" s="46">
        <f>D9+D10+D11+D12+D13+D14+D15+D16+D17+D18+D19+D20+D21+D22</f>
        <v>252318.02999999997</v>
      </c>
      <c r="E8" s="48">
        <f t="shared" ref="E8:E20" si="0">D8/C8*100</f>
        <v>83.767859812674956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</row>
    <row r="9" spans="1:1023" s="16" customFormat="1" x14ac:dyDescent="0.2">
      <c r="A9" s="13" t="s">
        <v>92</v>
      </c>
      <c r="B9" s="14" t="s">
        <v>93</v>
      </c>
      <c r="C9" s="44">
        <v>265260</v>
      </c>
      <c r="D9" s="44">
        <v>218407.34</v>
      </c>
      <c r="E9" s="50">
        <f t="shared" si="0"/>
        <v>82.337080600165862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</row>
    <row r="10" spans="1:1023" s="16" customFormat="1" ht="25.5" x14ac:dyDescent="0.2">
      <c r="A10" s="17" t="s">
        <v>94</v>
      </c>
      <c r="B10" s="18" t="s">
        <v>95</v>
      </c>
      <c r="C10" s="44">
        <v>1814.2</v>
      </c>
      <c r="D10" s="44">
        <v>1608.71</v>
      </c>
      <c r="E10" s="50">
        <f t="shared" si="0"/>
        <v>88.673244405247488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</row>
    <row r="11" spans="1:1023" s="16" customFormat="1" ht="25.5" x14ac:dyDescent="0.2">
      <c r="A11" s="19" t="s">
        <v>96</v>
      </c>
      <c r="B11" s="20" t="s">
        <v>97</v>
      </c>
      <c r="C11" s="44">
        <v>3747</v>
      </c>
      <c r="D11" s="44">
        <v>3489.65</v>
      </c>
      <c r="E11" s="50">
        <f t="shared" si="0"/>
        <v>93.131838804376827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</row>
    <row r="12" spans="1:1023" s="16" customFormat="1" x14ac:dyDescent="0.2">
      <c r="A12" s="19" t="s">
        <v>98</v>
      </c>
      <c r="B12" s="20" t="s">
        <v>99</v>
      </c>
      <c r="C12" s="44">
        <v>0</v>
      </c>
      <c r="D12" s="44">
        <v>4.13</v>
      </c>
      <c r="E12" s="51" t="s">
        <v>17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</row>
    <row r="13" spans="1:1023" s="16" customFormat="1" ht="25.5" x14ac:dyDescent="0.2">
      <c r="A13" s="17" t="s">
        <v>100</v>
      </c>
      <c r="B13" s="20" t="s">
        <v>101</v>
      </c>
      <c r="C13" s="44">
        <v>846</v>
      </c>
      <c r="D13" s="44">
        <v>552.64</v>
      </c>
      <c r="E13" s="50">
        <f t="shared" si="0"/>
        <v>65.32387706855792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</row>
    <row r="14" spans="1:1023" s="16" customFormat="1" x14ac:dyDescent="0.2">
      <c r="A14" s="17" t="s">
        <v>102</v>
      </c>
      <c r="B14" s="18" t="s">
        <v>103</v>
      </c>
      <c r="C14" s="44">
        <v>625</v>
      </c>
      <c r="D14" s="44">
        <v>391.21</v>
      </c>
      <c r="E14" s="50">
        <f t="shared" si="0"/>
        <v>62.593599999999995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</row>
    <row r="15" spans="1:1023" s="16" customFormat="1" x14ac:dyDescent="0.2">
      <c r="A15" s="19" t="s">
        <v>137</v>
      </c>
      <c r="B15" s="21" t="s">
        <v>104</v>
      </c>
      <c r="C15" s="44">
        <v>331</v>
      </c>
      <c r="D15" s="44">
        <v>210.72</v>
      </c>
      <c r="E15" s="50">
        <f t="shared" si="0"/>
        <v>63.661631419939582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</row>
    <row r="16" spans="1:1023" s="16" customFormat="1" x14ac:dyDescent="0.2">
      <c r="A16" s="19" t="s">
        <v>105</v>
      </c>
      <c r="B16" s="21" t="s">
        <v>106</v>
      </c>
      <c r="C16" s="44">
        <v>30</v>
      </c>
      <c r="D16" s="44">
        <v>43.77</v>
      </c>
      <c r="E16" s="50">
        <f t="shared" si="0"/>
        <v>145.9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</row>
    <row r="17" spans="1:1023" ht="25.5" x14ac:dyDescent="0.2">
      <c r="A17" s="6" t="s">
        <v>133</v>
      </c>
      <c r="B17" s="21" t="s">
        <v>107</v>
      </c>
      <c r="C17" s="44">
        <v>17179.036</v>
      </c>
      <c r="D17" s="44">
        <v>16953.54</v>
      </c>
      <c r="E17" s="50">
        <f t="shared" si="0"/>
        <v>98.687376870273752</v>
      </c>
      <c r="F17" s="15"/>
    </row>
    <row r="18" spans="1:1023" x14ac:dyDescent="0.2">
      <c r="A18" s="6" t="s">
        <v>108</v>
      </c>
      <c r="B18" s="21" t="s">
        <v>109</v>
      </c>
      <c r="C18" s="45">
        <v>0.7</v>
      </c>
      <c r="D18" s="44">
        <v>2.36</v>
      </c>
      <c r="E18" s="50">
        <f t="shared" si="0"/>
        <v>337.14285714285717</v>
      </c>
      <c r="F18" s="15"/>
    </row>
    <row r="19" spans="1:1023" s="16" customFormat="1" x14ac:dyDescent="0.2">
      <c r="A19" s="19" t="s">
        <v>110</v>
      </c>
      <c r="B19" s="21" t="s">
        <v>111</v>
      </c>
      <c r="C19" s="45">
        <v>1089.23</v>
      </c>
      <c r="D19" s="45">
        <v>303.52</v>
      </c>
      <c r="E19" s="50">
        <f t="shared" si="0"/>
        <v>27.865556402229096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</row>
    <row r="20" spans="1:1023" s="16" customFormat="1" x14ac:dyDescent="0.2">
      <c r="A20" s="19" t="s">
        <v>112</v>
      </c>
      <c r="B20" s="21" t="s">
        <v>113</v>
      </c>
      <c r="C20" s="45">
        <v>5477.14</v>
      </c>
      <c r="D20" s="45">
        <v>5583.75</v>
      </c>
      <c r="E20" s="50">
        <f t="shared" si="0"/>
        <v>101.94645380618353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</row>
    <row r="21" spans="1:1023" s="16" customFormat="1" x14ac:dyDescent="0.2">
      <c r="A21" s="19" t="s">
        <v>114</v>
      </c>
      <c r="B21" s="21" t="s">
        <v>115</v>
      </c>
      <c r="C21" s="45">
        <f>4722.01+31.81</f>
        <v>4753.8200000000006</v>
      </c>
      <c r="D21" s="44">
        <f>0.86+4671.75+31.82</f>
        <v>4704.4299999999994</v>
      </c>
      <c r="E21" s="50">
        <f t="shared" ref="E21:E32" si="1">D21/C21*100</f>
        <v>98.961046064007434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</row>
    <row r="22" spans="1:1023" s="16" customFormat="1" x14ac:dyDescent="0.2">
      <c r="A22" s="19" t="s">
        <v>134</v>
      </c>
      <c r="B22" s="21" t="s">
        <v>135</v>
      </c>
      <c r="C22" s="45">
        <v>57.9</v>
      </c>
      <c r="D22" s="44">
        <v>62.26</v>
      </c>
      <c r="E22" s="50">
        <f t="shared" si="1"/>
        <v>107.53022452504317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</row>
    <row r="23" spans="1:1023" s="16" customFormat="1" x14ac:dyDescent="0.2">
      <c r="A23" s="25" t="s">
        <v>116</v>
      </c>
      <c r="B23" s="26" t="s">
        <v>117</v>
      </c>
      <c r="C23" s="47">
        <f>C24</f>
        <v>694516.85900000005</v>
      </c>
      <c r="D23" s="47">
        <f>D24</f>
        <v>520155.34</v>
      </c>
      <c r="E23" s="48">
        <f t="shared" si="1"/>
        <v>74.894559183047846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</row>
    <row r="24" spans="1:1023" s="23" customFormat="1" ht="25.5" x14ac:dyDescent="0.2">
      <c r="A24" s="19" t="s">
        <v>118</v>
      </c>
      <c r="B24" s="21" t="s">
        <v>119</v>
      </c>
      <c r="C24" s="47">
        <f>C25+C26+C27+C28+C30+C31</f>
        <v>694516.85900000005</v>
      </c>
      <c r="D24" s="47">
        <f>D25+D26+D27+D28+D30+D31+D29</f>
        <v>520155.34</v>
      </c>
      <c r="E24" s="49">
        <f t="shared" si="1"/>
        <v>74.894559183047846</v>
      </c>
      <c r="AMG24" s="24"/>
      <c r="AMH24" s="24"/>
      <c r="AMI24" s="24"/>
    </row>
    <row r="25" spans="1:1023" s="23" customFormat="1" x14ac:dyDescent="0.2">
      <c r="A25" s="19" t="s">
        <v>120</v>
      </c>
      <c r="B25" s="21" t="s">
        <v>121</v>
      </c>
      <c r="C25" s="45">
        <f>267.74+332428</f>
        <v>332695.74</v>
      </c>
      <c r="D25" s="45">
        <f>267.74+198546</f>
        <v>198813.74</v>
      </c>
      <c r="E25" s="49">
        <f t="shared" si="1"/>
        <v>59.758426723468119</v>
      </c>
      <c r="AMG25" s="24"/>
      <c r="AMH25" s="24"/>
      <c r="AMI25" s="24"/>
    </row>
    <row r="26" spans="1:1023" s="23" customFormat="1" x14ac:dyDescent="0.2">
      <c r="A26" s="19" t="s">
        <v>122</v>
      </c>
      <c r="B26" s="21" t="s">
        <v>123</v>
      </c>
      <c r="C26" s="45">
        <v>96869.04</v>
      </c>
      <c r="D26" s="45">
        <v>95207.14</v>
      </c>
      <c r="E26" s="49">
        <f t="shared" si="1"/>
        <v>98.284384773504513</v>
      </c>
      <c r="AMG26" s="24"/>
      <c r="AMH26" s="24"/>
      <c r="AMI26" s="24"/>
    </row>
    <row r="27" spans="1:1023" s="23" customFormat="1" x14ac:dyDescent="0.2">
      <c r="A27" s="19" t="s">
        <v>124</v>
      </c>
      <c r="B27" s="21" t="s">
        <v>125</v>
      </c>
      <c r="C27" s="45">
        <v>243674.5</v>
      </c>
      <c r="D27" s="45">
        <v>209489.4</v>
      </c>
      <c r="E27" s="49">
        <f t="shared" si="1"/>
        <v>85.970998196364405</v>
      </c>
      <c r="AMG27" s="24"/>
      <c r="AMH27" s="24"/>
      <c r="AMI27" s="24"/>
    </row>
    <row r="28" spans="1:1023" s="23" customFormat="1" x14ac:dyDescent="0.2">
      <c r="A28" s="19" t="s">
        <v>126</v>
      </c>
      <c r="B28" s="21" t="s">
        <v>127</v>
      </c>
      <c r="C28" s="45">
        <v>21027.34</v>
      </c>
      <c r="D28" s="45">
        <v>16417.939999999999</v>
      </c>
      <c r="E28" s="49">
        <f t="shared" si="1"/>
        <v>78.079015224940477</v>
      </c>
      <c r="AMG28" s="24"/>
      <c r="AMH28" s="24"/>
      <c r="AMI28" s="24"/>
    </row>
    <row r="29" spans="1:1023" s="23" customFormat="1" ht="63.75" x14ac:dyDescent="0.2">
      <c r="A29" s="19" t="s">
        <v>142</v>
      </c>
      <c r="B29" s="21" t="s">
        <v>141</v>
      </c>
      <c r="C29" s="45">
        <v>0</v>
      </c>
      <c r="D29" s="45">
        <v>0</v>
      </c>
      <c r="E29" s="56" t="s">
        <v>17</v>
      </c>
      <c r="AMG29" s="24"/>
      <c r="AMH29" s="24"/>
      <c r="AMI29" s="24"/>
    </row>
    <row r="30" spans="1:1023" s="23" customFormat="1" ht="42.75" customHeight="1" x14ac:dyDescent="0.2">
      <c r="A30" s="19" t="s">
        <v>128</v>
      </c>
      <c r="B30" s="21" t="s">
        <v>129</v>
      </c>
      <c r="C30" s="45">
        <v>1605.9349999999999</v>
      </c>
      <c r="D30" s="45">
        <v>1638.2</v>
      </c>
      <c r="E30" s="49">
        <f t="shared" si="1"/>
        <v>102.00910995775048</v>
      </c>
      <c r="AMG30" s="24"/>
      <c r="AMH30" s="24"/>
      <c r="AMI30" s="24"/>
    </row>
    <row r="31" spans="1:1023" s="23" customFormat="1" ht="47.25" customHeight="1" x14ac:dyDescent="0.2">
      <c r="A31" s="19" t="s">
        <v>130</v>
      </c>
      <c r="B31" s="21" t="s">
        <v>131</v>
      </c>
      <c r="C31" s="45">
        <v>-1355.6959999999999</v>
      </c>
      <c r="D31" s="45">
        <v>-1411.08</v>
      </c>
      <c r="E31" s="49">
        <f t="shared" si="1"/>
        <v>104.08528165606448</v>
      </c>
      <c r="AMG31" s="24"/>
      <c r="AMH31" s="24"/>
      <c r="AMI31" s="24"/>
    </row>
    <row r="32" spans="1:1023" s="54" customFormat="1" ht="26.25" customHeight="1" x14ac:dyDescent="0.2">
      <c r="A32" s="62" t="s">
        <v>132</v>
      </c>
      <c r="B32" s="62"/>
      <c r="C32" s="57">
        <f>C8+C23</f>
        <v>995727.88500000013</v>
      </c>
      <c r="D32" s="57">
        <f>D8+D23</f>
        <v>772473.37</v>
      </c>
      <c r="E32" s="52">
        <f t="shared" si="1"/>
        <v>77.578762394506995</v>
      </c>
      <c r="F32" s="55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  <c r="IW32" s="53"/>
      <c r="IX32" s="53"/>
      <c r="IY32" s="53"/>
      <c r="IZ32" s="53"/>
      <c r="JA32" s="53"/>
      <c r="JB32" s="53"/>
      <c r="JC32" s="53"/>
      <c r="JD32" s="53"/>
      <c r="JE32" s="53"/>
      <c r="JF32" s="53"/>
      <c r="JG32" s="53"/>
      <c r="JH32" s="53"/>
      <c r="JI32" s="53"/>
      <c r="JJ32" s="53"/>
      <c r="JK32" s="53"/>
      <c r="JL32" s="53"/>
      <c r="JM32" s="53"/>
      <c r="JN32" s="53"/>
      <c r="JO32" s="53"/>
      <c r="JP32" s="53"/>
      <c r="JQ32" s="53"/>
      <c r="JR32" s="53"/>
      <c r="JS32" s="53"/>
      <c r="JT32" s="53"/>
      <c r="JU32" s="53"/>
      <c r="JV32" s="53"/>
      <c r="JW32" s="53"/>
      <c r="JX32" s="53"/>
      <c r="JY32" s="53"/>
      <c r="JZ32" s="53"/>
      <c r="KA32" s="53"/>
      <c r="KB32" s="53"/>
      <c r="KC32" s="53"/>
      <c r="KD32" s="53"/>
      <c r="KE32" s="53"/>
      <c r="KF32" s="53"/>
      <c r="KG32" s="53"/>
      <c r="KH32" s="53"/>
      <c r="KI32" s="53"/>
      <c r="KJ32" s="53"/>
      <c r="KK32" s="53"/>
      <c r="KL32" s="53"/>
      <c r="KM32" s="53"/>
      <c r="KN32" s="53"/>
      <c r="KO32" s="53"/>
      <c r="KP32" s="53"/>
      <c r="KQ32" s="53"/>
      <c r="KR32" s="53"/>
      <c r="KS32" s="53"/>
      <c r="KT32" s="53"/>
      <c r="KU32" s="53"/>
      <c r="KV32" s="53"/>
      <c r="KW32" s="53"/>
      <c r="KX32" s="53"/>
      <c r="KY32" s="53"/>
      <c r="KZ32" s="53"/>
      <c r="LA32" s="53"/>
      <c r="LB32" s="53"/>
      <c r="LC32" s="53"/>
      <c r="LD32" s="53"/>
      <c r="LE32" s="53"/>
      <c r="LF32" s="53"/>
      <c r="LG32" s="53"/>
      <c r="LH32" s="53"/>
      <c r="LI32" s="53"/>
      <c r="LJ32" s="53"/>
      <c r="LK32" s="53"/>
      <c r="LL32" s="53"/>
      <c r="LM32" s="53"/>
      <c r="LN32" s="53"/>
      <c r="LO32" s="53"/>
      <c r="LP32" s="53"/>
      <c r="LQ32" s="53"/>
      <c r="LR32" s="53"/>
      <c r="LS32" s="53"/>
      <c r="LT32" s="53"/>
      <c r="LU32" s="53"/>
      <c r="LV32" s="53"/>
      <c r="LW32" s="53"/>
      <c r="LX32" s="53"/>
      <c r="LY32" s="53"/>
      <c r="LZ32" s="53"/>
      <c r="MA32" s="53"/>
      <c r="MB32" s="53"/>
      <c r="MC32" s="53"/>
      <c r="MD32" s="53"/>
      <c r="ME32" s="53"/>
      <c r="MF32" s="53"/>
      <c r="MG32" s="53"/>
      <c r="MH32" s="53"/>
      <c r="MI32" s="53"/>
      <c r="MJ32" s="53"/>
      <c r="MK32" s="53"/>
      <c r="ML32" s="53"/>
      <c r="MM32" s="53"/>
      <c r="MN32" s="53"/>
      <c r="MO32" s="53"/>
      <c r="MP32" s="53"/>
      <c r="MQ32" s="53"/>
      <c r="MR32" s="53"/>
      <c r="MS32" s="53"/>
      <c r="MT32" s="53"/>
      <c r="MU32" s="53"/>
      <c r="MV32" s="53"/>
      <c r="MW32" s="53"/>
      <c r="MX32" s="53"/>
      <c r="MY32" s="53"/>
      <c r="MZ32" s="53"/>
      <c r="NA32" s="53"/>
      <c r="NB32" s="53"/>
      <c r="NC32" s="53"/>
      <c r="ND32" s="53"/>
      <c r="NE32" s="53"/>
      <c r="NF32" s="53"/>
      <c r="NG32" s="53"/>
      <c r="NH32" s="53"/>
      <c r="NI32" s="53"/>
      <c r="NJ32" s="53"/>
      <c r="NK32" s="53"/>
      <c r="NL32" s="53"/>
      <c r="NM32" s="53"/>
      <c r="NN32" s="53"/>
      <c r="NO32" s="53"/>
      <c r="NP32" s="53"/>
      <c r="NQ32" s="53"/>
      <c r="NR32" s="53"/>
      <c r="NS32" s="53"/>
      <c r="NT32" s="53"/>
      <c r="NU32" s="53"/>
      <c r="NV32" s="53"/>
      <c r="NW32" s="53"/>
      <c r="NX32" s="53"/>
      <c r="NY32" s="53"/>
      <c r="NZ32" s="53"/>
      <c r="OA32" s="53"/>
      <c r="OB32" s="53"/>
      <c r="OC32" s="53"/>
      <c r="OD32" s="53"/>
      <c r="OE32" s="53"/>
      <c r="OF32" s="53"/>
      <c r="OG32" s="53"/>
      <c r="OH32" s="53"/>
      <c r="OI32" s="53"/>
      <c r="OJ32" s="53"/>
      <c r="OK32" s="53"/>
      <c r="OL32" s="53"/>
      <c r="OM32" s="53"/>
      <c r="ON32" s="53"/>
      <c r="OO32" s="53"/>
      <c r="OP32" s="53"/>
      <c r="OQ32" s="53"/>
      <c r="OR32" s="53"/>
      <c r="OS32" s="53"/>
      <c r="OT32" s="53"/>
      <c r="OU32" s="53"/>
      <c r="OV32" s="53"/>
      <c r="OW32" s="53"/>
      <c r="OX32" s="53"/>
      <c r="OY32" s="53"/>
      <c r="OZ32" s="53"/>
      <c r="PA32" s="53"/>
      <c r="PB32" s="53"/>
      <c r="PC32" s="53"/>
      <c r="PD32" s="53"/>
      <c r="PE32" s="53"/>
      <c r="PF32" s="53"/>
      <c r="PG32" s="53"/>
      <c r="PH32" s="53"/>
      <c r="PI32" s="53"/>
      <c r="PJ32" s="53"/>
      <c r="PK32" s="53"/>
      <c r="PL32" s="53"/>
      <c r="PM32" s="53"/>
      <c r="PN32" s="53"/>
      <c r="PO32" s="53"/>
      <c r="PP32" s="53"/>
      <c r="PQ32" s="53"/>
      <c r="PR32" s="53"/>
      <c r="PS32" s="53"/>
      <c r="PT32" s="53"/>
      <c r="PU32" s="53"/>
      <c r="PV32" s="53"/>
      <c r="PW32" s="53"/>
      <c r="PX32" s="53"/>
      <c r="PY32" s="53"/>
      <c r="PZ32" s="53"/>
      <c r="QA32" s="53"/>
      <c r="QB32" s="53"/>
      <c r="QC32" s="53"/>
      <c r="QD32" s="53"/>
      <c r="QE32" s="53"/>
      <c r="QF32" s="53"/>
      <c r="QG32" s="53"/>
      <c r="QH32" s="53"/>
      <c r="QI32" s="53"/>
      <c r="QJ32" s="53"/>
      <c r="QK32" s="53"/>
      <c r="QL32" s="53"/>
      <c r="QM32" s="53"/>
      <c r="QN32" s="53"/>
      <c r="QO32" s="53"/>
      <c r="QP32" s="53"/>
      <c r="QQ32" s="53"/>
      <c r="QR32" s="53"/>
      <c r="QS32" s="53"/>
      <c r="QT32" s="53"/>
      <c r="QU32" s="53"/>
      <c r="QV32" s="53"/>
      <c r="QW32" s="53"/>
      <c r="QX32" s="53"/>
      <c r="QY32" s="53"/>
      <c r="QZ32" s="53"/>
      <c r="RA32" s="53"/>
      <c r="RB32" s="53"/>
      <c r="RC32" s="53"/>
      <c r="RD32" s="53"/>
      <c r="RE32" s="53"/>
      <c r="RF32" s="53"/>
      <c r="RG32" s="53"/>
      <c r="RH32" s="53"/>
      <c r="RI32" s="53"/>
      <c r="RJ32" s="53"/>
      <c r="RK32" s="53"/>
      <c r="RL32" s="53"/>
      <c r="RM32" s="53"/>
      <c r="RN32" s="53"/>
      <c r="RO32" s="53"/>
      <c r="RP32" s="53"/>
      <c r="RQ32" s="53"/>
      <c r="RR32" s="53"/>
      <c r="RS32" s="53"/>
      <c r="RT32" s="53"/>
      <c r="RU32" s="53"/>
      <c r="RV32" s="53"/>
      <c r="RW32" s="53"/>
      <c r="RX32" s="53"/>
      <c r="RY32" s="53"/>
      <c r="RZ32" s="53"/>
      <c r="SA32" s="53"/>
      <c r="SB32" s="53"/>
      <c r="SC32" s="53"/>
      <c r="SD32" s="53"/>
      <c r="SE32" s="53"/>
      <c r="SF32" s="53"/>
      <c r="SG32" s="53"/>
      <c r="SH32" s="53"/>
      <c r="SI32" s="53"/>
      <c r="SJ32" s="53"/>
      <c r="SK32" s="53"/>
      <c r="SL32" s="53"/>
      <c r="SM32" s="53"/>
      <c r="SN32" s="53"/>
      <c r="SO32" s="53"/>
      <c r="SP32" s="53"/>
      <c r="SQ32" s="53"/>
      <c r="SR32" s="53"/>
      <c r="SS32" s="53"/>
      <c r="ST32" s="53"/>
      <c r="SU32" s="53"/>
      <c r="SV32" s="53"/>
      <c r="SW32" s="53"/>
      <c r="SX32" s="53"/>
      <c r="SY32" s="53"/>
      <c r="SZ32" s="53"/>
      <c r="TA32" s="53"/>
      <c r="TB32" s="53"/>
      <c r="TC32" s="53"/>
      <c r="TD32" s="53"/>
      <c r="TE32" s="53"/>
      <c r="TF32" s="53"/>
      <c r="TG32" s="53"/>
      <c r="TH32" s="53"/>
      <c r="TI32" s="53"/>
      <c r="TJ32" s="53"/>
      <c r="TK32" s="53"/>
      <c r="TL32" s="53"/>
      <c r="TM32" s="53"/>
      <c r="TN32" s="53"/>
      <c r="TO32" s="53"/>
      <c r="TP32" s="53"/>
      <c r="TQ32" s="53"/>
      <c r="TR32" s="53"/>
      <c r="TS32" s="53"/>
      <c r="TT32" s="53"/>
      <c r="TU32" s="53"/>
      <c r="TV32" s="53"/>
      <c r="TW32" s="53"/>
      <c r="TX32" s="53"/>
      <c r="TY32" s="53"/>
      <c r="TZ32" s="53"/>
      <c r="UA32" s="53"/>
      <c r="UB32" s="53"/>
      <c r="UC32" s="53"/>
      <c r="UD32" s="53"/>
      <c r="UE32" s="53"/>
      <c r="UF32" s="53"/>
      <c r="UG32" s="53"/>
      <c r="UH32" s="53"/>
      <c r="UI32" s="53"/>
      <c r="UJ32" s="53"/>
      <c r="UK32" s="53"/>
      <c r="UL32" s="53"/>
      <c r="UM32" s="53"/>
      <c r="UN32" s="53"/>
      <c r="UO32" s="53"/>
      <c r="UP32" s="53"/>
      <c r="UQ32" s="53"/>
      <c r="UR32" s="53"/>
      <c r="US32" s="53"/>
      <c r="UT32" s="53"/>
      <c r="UU32" s="53"/>
      <c r="UV32" s="53"/>
      <c r="UW32" s="53"/>
      <c r="UX32" s="53"/>
      <c r="UY32" s="53"/>
      <c r="UZ32" s="53"/>
      <c r="VA32" s="53"/>
      <c r="VB32" s="53"/>
      <c r="VC32" s="53"/>
      <c r="VD32" s="53"/>
      <c r="VE32" s="53"/>
      <c r="VF32" s="53"/>
      <c r="VG32" s="53"/>
      <c r="VH32" s="53"/>
      <c r="VI32" s="53"/>
      <c r="VJ32" s="53"/>
      <c r="VK32" s="53"/>
      <c r="VL32" s="53"/>
      <c r="VM32" s="53"/>
      <c r="VN32" s="53"/>
      <c r="VO32" s="53"/>
      <c r="VP32" s="53"/>
      <c r="VQ32" s="53"/>
      <c r="VR32" s="53"/>
      <c r="VS32" s="53"/>
      <c r="VT32" s="53"/>
      <c r="VU32" s="53"/>
      <c r="VV32" s="53"/>
      <c r="VW32" s="53"/>
      <c r="VX32" s="53"/>
      <c r="VY32" s="53"/>
      <c r="VZ32" s="53"/>
      <c r="WA32" s="53"/>
      <c r="WB32" s="53"/>
      <c r="WC32" s="53"/>
      <c r="WD32" s="53"/>
      <c r="WE32" s="53"/>
      <c r="WF32" s="53"/>
      <c r="WG32" s="53"/>
      <c r="WH32" s="53"/>
      <c r="WI32" s="53"/>
      <c r="WJ32" s="53"/>
      <c r="WK32" s="53"/>
      <c r="WL32" s="53"/>
      <c r="WM32" s="53"/>
      <c r="WN32" s="53"/>
      <c r="WO32" s="53"/>
      <c r="WP32" s="53"/>
      <c r="WQ32" s="53"/>
      <c r="WR32" s="53"/>
      <c r="WS32" s="53"/>
      <c r="WT32" s="53"/>
      <c r="WU32" s="53"/>
      <c r="WV32" s="53"/>
      <c r="WW32" s="53"/>
      <c r="WX32" s="53"/>
      <c r="WY32" s="53"/>
      <c r="WZ32" s="53"/>
      <c r="XA32" s="53"/>
      <c r="XB32" s="53"/>
      <c r="XC32" s="53"/>
      <c r="XD32" s="53"/>
      <c r="XE32" s="53"/>
      <c r="XF32" s="53"/>
      <c r="XG32" s="53"/>
      <c r="XH32" s="53"/>
      <c r="XI32" s="53"/>
      <c r="XJ32" s="53"/>
      <c r="XK32" s="53"/>
      <c r="XL32" s="53"/>
      <c r="XM32" s="53"/>
      <c r="XN32" s="53"/>
      <c r="XO32" s="53"/>
      <c r="XP32" s="53"/>
      <c r="XQ32" s="53"/>
      <c r="XR32" s="53"/>
      <c r="XS32" s="53"/>
      <c r="XT32" s="53"/>
      <c r="XU32" s="53"/>
      <c r="XV32" s="53"/>
      <c r="XW32" s="53"/>
      <c r="XX32" s="53"/>
      <c r="XY32" s="53"/>
      <c r="XZ32" s="53"/>
      <c r="YA32" s="53"/>
      <c r="YB32" s="53"/>
      <c r="YC32" s="53"/>
      <c r="YD32" s="53"/>
      <c r="YE32" s="53"/>
      <c r="YF32" s="53"/>
      <c r="YG32" s="53"/>
      <c r="YH32" s="53"/>
      <c r="YI32" s="53"/>
      <c r="YJ32" s="53"/>
      <c r="YK32" s="53"/>
      <c r="YL32" s="53"/>
      <c r="YM32" s="53"/>
      <c r="YN32" s="53"/>
      <c r="YO32" s="53"/>
      <c r="YP32" s="53"/>
      <c r="YQ32" s="53"/>
      <c r="YR32" s="53"/>
      <c r="YS32" s="53"/>
      <c r="YT32" s="53"/>
      <c r="YU32" s="53"/>
      <c r="YV32" s="53"/>
      <c r="YW32" s="53"/>
      <c r="YX32" s="53"/>
      <c r="YY32" s="53"/>
      <c r="YZ32" s="53"/>
      <c r="ZA32" s="53"/>
      <c r="ZB32" s="53"/>
      <c r="ZC32" s="53"/>
      <c r="ZD32" s="53"/>
      <c r="ZE32" s="53"/>
      <c r="ZF32" s="53"/>
      <c r="ZG32" s="53"/>
      <c r="ZH32" s="53"/>
      <c r="ZI32" s="53"/>
      <c r="ZJ32" s="53"/>
      <c r="ZK32" s="53"/>
      <c r="ZL32" s="53"/>
      <c r="ZM32" s="53"/>
      <c r="ZN32" s="53"/>
      <c r="ZO32" s="53"/>
      <c r="ZP32" s="53"/>
      <c r="ZQ32" s="53"/>
      <c r="ZR32" s="53"/>
      <c r="ZS32" s="53"/>
      <c r="ZT32" s="53"/>
      <c r="ZU32" s="53"/>
      <c r="ZV32" s="53"/>
      <c r="ZW32" s="53"/>
      <c r="ZX32" s="53"/>
      <c r="ZY32" s="53"/>
      <c r="ZZ32" s="53"/>
      <c r="AAA32" s="53"/>
      <c r="AAB32" s="53"/>
      <c r="AAC32" s="53"/>
      <c r="AAD32" s="53"/>
      <c r="AAE32" s="53"/>
      <c r="AAF32" s="53"/>
      <c r="AAG32" s="53"/>
      <c r="AAH32" s="53"/>
      <c r="AAI32" s="53"/>
      <c r="AAJ32" s="53"/>
      <c r="AAK32" s="53"/>
      <c r="AAL32" s="53"/>
      <c r="AAM32" s="53"/>
      <c r="AAN32" s="53"/>
      <c r="AAO32" s="53"/>
      <c r="AAP32" s="53"/>
      <c r="AAQ32" s="53"/>
      <c r="AAR32" s="53"/>
      <c r="AAS32" s="53"/>
      <c r="AAT32" s="53"/>
      <c r="AAU32" s="53"/>
      <c r="AAV32" s="53"/>
      <c r="AAW32" s="53"/>
      <c r="AAX32" s="53"/>
      <c r="AAY32" s="53"/>
      <c r="AAZ32" s="53"/>
      <c r="ABA32" s="53"/>
      <c r="ABB32" s="53"/>
      <c r="ABC32" s="53"/>
      <c r="ABD32" s="53"/>
      <c r="ABE32" s="53"/>
      <c r="ABF32" s="53"/>
      <c r="ABG32" s="53"/>
      <c r="ABH32" s="53"/>
      <c r="ABI32" s="53"/>
      <c r="ABJ32" s="53"/>
      <c r="ABK32" s="53"/>
      <c r="ABL32" s="53"/>
      <c r="ABM32" s="53"/>
      <c r="ABN32" s="53"/>
      <c r="ABO32" s="53"/>
      <c r="ABP32" s="53"/>
      <c r="ABQ32" s="53"/>
      <c r="ABR32" s="53"/>
      <c r="ABS32" s="53"/>
      <c r="ABT32" s="53"/>
      <c r="ABU32" s="53"/>
      <c r="ABV32" s="53"/>
      <c r="ABW32" s="53"/>
      <c r="ABX32" s="53"/>
      <c r="ABY32" s="53"/>
      <c r="ABZ32" s="53"/>
      <c r="ACA32" s="53"/>
      <c r="ACB32" s="53"/>
      <c r="ACC32" s="53"/>
      <c r="ACD32" s="53"/>
      <c r="ACE32" s="53"/>
      <c r="ACF32" s="53"/>
      <c r="ACG32" s="53"/>
      <c r="ACH32" s="53"/>
      <c r="ACI32" s="53"/>
      <c r="ACJ32" s="53"/>
      <c r="ACK32" s="53"/>
      <c r="ACL32" s="53"/>
      <c r="ACM32" s="53"/>
      <c r="ACN32" s="53"/>
      <c r="ACO32" s="53"/>
      <c r="ACP32" s="53"/>
      <c r="ACQ32" s="53"/>
      <c r="ACR32" s="53"/>
      <c r="ACS32" s="53"/>
      <c r="ACT32" s="53"/>
      <c r="ACU32" s="53"/>
      <c r="ACV32" s="53"/>
      <c r="ACW32" s="53"/>
      <c r="ACX32" s="53"/>
      <c r="ACY32" s="53"/>
      <c r="ACZ32" s="53"/>
      <c r="ADA32" s="53"/>
      <c r="ADB32" s="53"/>
      <c r="ADC32" s="53"/>
      <c r="ADD32" s="53"/>
      <c r="ADE32" s="53"/>
      <c r="ADF32" s="53"/>
      <c r="ADG32" s="53"/>
      <c r="ADH32" s="53"/>
      <c r="ADI32" s="53"/>
      <c r="ADJ32" s="53"/>
      <c r="ADK32" s="53"/>
      <c r="ADL32" s="53"/>
      <c r="ADM32" s="53"/>
      <c r="ADN32" s="53"/>
      <c r="ADO32" s="53"/>
      <c r="ADP32" s="53"/>
      <c r="ADQ32" s="53"/>
      <c r="ADR32" s="53"/>
      <c r="ADS32" s="53"/>
      <c r="ADT32" s="53"/>
      <c r="ADU32" s="53"/>
      <c r="ADV32" s="53"/>
      <c r="ADW32" s="53"/>
      <c r="ADX32" s="53"/>
      <c r="ADY32" s="53"/>
      <c r="ADZ32" s="53"/>
      <c r="AEA32" s="53"/>
      <c r="AEB32" s="53"/>
      <c r="AEC32" s="53"/>
      <c r="AED32" s="53"/>
      <c r="AEE32" s="53"/>
      <c r="AEF32" s="53"/>
      <c r="AEG32" s="53"/>
      <c r="AEH32" s="53"/>
      <c r="AEI32" s="53"/>
      <c r="AEJ32" s="53"/>
      <c r="AEK32" s="53"/>
      <c r="AEL32" s="53"/>
      <c r="AEM32" s="53"/>
      <c r="AEN32" s="53"/>
      <c r="AEO32" s="53"/>
      <c r="AEP32" s="53"/>
      <c r="AEQ32" s="53"/>
      <c r="AER32" s="53"/>
      <c r="AES32" s="53"/>
      <c r="AET32" s="53"/>
      <c r="AEU32" s="53"/>
      <c r="AEV32" s="53"/>
      <c r="AEW32" s="53"/>
      <c r="AEX32" s="53"/>
      <c r="AEY32" s="53"/>
      <c r="AEZ32" s="53"/>
      <c r="AFA32" s="53"/>
      <c r="AFB32" s="53"/>
      <c r="AFC32" s="53"/>
      <c r="AFD32" s="53"/>
      <c r="AFE32" s="53"/>
      <c r="AFF32" s="53"/>
      <c r="AFG32" s="53"/>
      <c r="AFH32" s="53"/>
      <c r="AFI32" s="53"/>
      <c r="AFJ32" s="53"/>
      <c r="AFK32" s="53"/>
      <c r="AFL32" s="53"/>
      <c r="AFM32" s="53"/>
      <c r="AFN32" s="53"/>
      <c r="AFO32" s="53"/>
      <c r="AFP32" s="53"/>
      <c r="AFQ32" s="53"/>
      <c r="AFR32" s="53"/>
      <c r="AFS32" s="53"/>
      <c r="AFT32" s="53"/>
      <c r="AFU32" s="53"/>
      <c r="AFV32" s="53"/>
      <c r="AFW32" s="53"/>
      <c r="AFX32" s="53"/>
      <c r="AFY32" s="53"/>
      <c r="AFZ32" s="53"/>
      <c r="AGA32" s="53"/>
      <c r="AGB32" s="53"/>
      <c r="AGC32" s="53"/>
      <c r="AGD32" s="53"/>
      <c r="AGE32" s="53"/>
      <c r="AGF32" s="53"/>
      <c r="AGG32" s="53"/>
      <c r="AGH32" s="53"/>
      <c r="AGI32" s="53"/>
      <c r="AGJ32" s="53"/>
      <c r="AGK32" s="53"/>
      <c r="AGL32" s="53"/>
      <c r="AGM32" s="53"/>
      <c r="AGN32" s="53"/>
      <c r="AGO32" s="53"/>
      <c r="AGP32" s="53"/>
      <c r="AGQ32" s="53"/>
      <c r="AGR32" s="53"/>
      <c r="AGS32" s="53"/>
      <c r="AGT32" s="53"/>
      <c r="AGU32" s="53"/>
      <c r="AGV32" s="53"/>
      <c r="AGW32" s="53"/>
      <c r="AGX32" s="53"/>
      <c r="AGY32" s="53"/>
      <c r="AGZ32" s="53"/>
      <c r="AHA32" s="53"/>
      <c r="AHB32" s="53"/>
      <c r="AHC32" s="53"/>
      <c r="AHD32" s="53"/>
      <c r="AHE32" s="53"/>
      <c r="AHF32" s="53"/>
      <c r="AHG32" s="53"/>
      <c r="AHH32" s="53"/>
      <c r="AHI32" s="53"/>
      <c r="AHJ32" s="53"/>
      <c r="AHK32" s="53"/>
      <c r="AHL32" s="53"/>
      <c r="AHM32" s="53"/>
      <c r="AHN32" s="53"/>
      <c r="AHO32" s="53"/>
      <c r="AHP32" s="53"/>
      <c r="AHQ32" s="53"/>
      <c r="AHR32" s="53"/>
      <c r="AHS32" s="53"/>
      <c r="AHT32" s="53"/>
      <c r="AHU32" s="53"/>
      <c r="AHV32" s="53"/>
      <c r="AHW32" s="53"/>
      <c r="AHX32" s="53"/>
      <c r="AHY32" s="53"/>
      <c r="AHZ32" s="53"/>
      <c r="AIA32" s="53"/>
      <c r="AIB32" s="53"/>
      <c r="AIC32" s="53"/>
      <c r="AID32" s="53"/>
      <c r="AIE32" s="53"/>
      <c r="AIF32" s="53"/>
      <c r="AIG32" s="53"/>
      <c r="AIH32" s="53"/>
      <c r="AII32" s="53"/>
      <c r="AIJ32" s="53"/>
      <c r="AIK32" s="53"/>
      <c r="AIL32" s="53"/>
      <c r="AIM32" s="53"/>
      <c r="AIN32" s="53"/>
      <c r="AIO32" s="53"/>
      <c r="AIP32" s="53"/>
      <c r="AIQ32" s="53"/>
      <c r="AIR32" s="53"/>
      <c r="AIS32" s="53"/>
      <c r="AIT32" s="53"/>
      <c r="AIU32" s="53"/>
      <c r="AIV32" s="53"/>
      <c r="AIW32" s="53"/>
      <c r="AIX32" s="53"/>
      <c r="AIY32" s="53"/>
      <c r="AIZ32" s="53"/>
      <c r="AJA32" s="53"/>
      <c r="AJB32" s="53"/>
      <c r="AJC32" s="53"/>
      <c r="AJD32" s="53"/>
      <c r="AJE32" s="53"/>
      <c r="AJF32" s="53"/>
      <c r="AJG32" s="53"/>
      <c r="AJH32" s="53"/>
      <c r="AJI32" s="53"/>
      <c r="AJJ32" s="53"/>
      <c r="AJK32" s="53"/>
      <c r="AJL32" s="53"/>
      <c r="AJM32" s="53"/>
      <c r="AJN32" s="53"/>
      <c r="AJO32" s="53"/>
      <c r="AJP32" s="53"/>
      <c r="AJQ32" s="53"/>
      <c r="AJR32" s="53"/>
      <c r="AJS32" s="53"/>
      <c r="AJT32" s="53"/>
      <c r="AJU32" s="53"/>
      <c r="AJV32" s="53"/>
      <c r="AJW32" s="53"/>
      <c r="AJX32" s="53"/>
      <c r="AJY32" s="53"/>
      <c r="AJZ32" s="53"/>
      <c r="AKA32" s="53"/>
      <c r="AKB32" s="53"/>
      <c r="AKC32" s="53"/>
      <c r="AKD32" s="53"/>
      <c r="AKE32" s="53"/>
      <c r="AKF32" s="53"/>
      <c r="AKG32" s="53"/>
      <c r="AKH32" s="53"/>
      <c r="AKI32" s="53"/>
      <c r="AKJ32" s="53"/>
      <c r="AKK32" s="53"/>
      <c r="AKL32" s="53"/>
      <c r="AKM32" s="53"/>
      <c r="AKN32" s="53"/>
      <c r="AKO32" s="53"/>
      <c r="AKP32" s="53"/>
      <c r="AKQ32" s="53"/>
      <c r="AKR32" s="53"/>
      <c r="AKS32" s="53"/>
      <c r="AKT32" s="53"/>
      <c r="AKU32" s="53"/>
      <c r="AKV32" s="53"/>
      <c r="AKW32" s="53"/>
      <c r="AKX32" s="53"/>
      <c r="AKY32" s="53"/>
      <c r="AKZ32" s="53"/>
      <c r="ALA32" s="53"/>
      <c r="ALB32" s="53"/>
      <c r="ALC32" s="53"/>
      <c r="ALD32" s="53"/>
      <c r="ALE32" s="53"/>
      <c r="ALF32" s="53"/>
      <c r="ALG32" s="53"/>
      <c r="ALH32" s="53"/>
      <c r="ALI32" s="53"/>
      <c r="ALJ32" s="53"/>
      <c r="ALK32" s="53"/>
      <c r="ALL32" s="53"/>
      <c r="ALM32" s="53"/>
      <c r="ALN32" s="53"/>
      <c r="ALO32" s="53"/>
      <c r="ALP32" s="53"/>
      <c r="ALQ32" s="53"/>
      <c r="ALR32" s="53"/>
      <c r="ALS32" s="53"/>
      <c r="ALT32" s="53"/>
      <c r="ALU32" s="53"/>
      <c r="ALV32" s="53"/>
      <c r="ALW32" s="53"/>
      <c r="ALX32" s="53"/>
      <c r="ALY32" s="53"/>
      <c r="ALZ32" s="53"/>
      <c r="AMA32" s="53"/>
      <c r="AMB32" s="53"/>
      <c r="AMC32" s="53"/>
      <c r="AMD32" s="53"/>
      <c r="AME32" s="53"/>
      <c r="AMF32" s="53"/>
    </row>
    <row r="33" spans="1:1023" ht="4.5" customHeight="1" x14ac:dyDescent="0.2">
      <c r="A33" s="10"/>
      <c r="B33" s="11"/>
      <c r="C33" s="36"/>
      <c r="D33" s="36"/>
      <c r="E33" s="39"/>
    </row>
    <row r="34" spans="1:1023" s="12" customFormat="1" ht="15.75" x14ac:dyDescent="0.25">
      <c r="C34" s="37"/>
      <c r="D34" s="37"/>
      <c r="E34" s="37"/>
      <c r="AMG34"/>
      <c r="AMH34"/>
      <c r="AMI34"/>
    </row>
  </sheetData>
  <mergeCells count="4">
    <mergeCell ref="B1:E1"/>
    <mergeCell ref="A2:E2"/>
    <mergeCell ref="A32:B32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</cp:lastModifiedBy>
  <cp:revision>5</cp:revision>
  <cp:lastPrinted>2023-09-07T11:13:05Z</cp:lastPrinted>
  <dcterms:created xsi:type="dcterms:W3CDTF">2021-08-25T08:22:51Z</dcterms:created>
  <dcterms:modified xsi:type="dcterms:W3CDTF">2024-12-16T06:09:16Z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