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расходы" sheetId="1" state="visible" r:id="rId2"/>
    <sheet name="доходы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<sst xmlns="http://schemas.openxmlformats.org/spreadsheetml/2006/main" count="151" uniqueCount="144">
  <si>
    <t xml:space="preserve">Отчет об исполнении расходов бюджета городского округа ЗАТО Свободный </t>
  </si>
  <si>
    <t xml:space="preserve">На 01.06.2021 год</t>
  </si>
  <si>
    <t xml:space="preserve">тыс. руб.</t>
  </si>
  <si>
    <t xml:space="preserve"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</si>
  <si>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</si>
  <si>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утверждено по бюджету</t>
  </si>
  <si>
    <t xml:space="preserve">исполнено</t>
  </si>
  <si>
    <t xml:space="preserve">% исполнения к годовому плану</t>
  </si>
  <si>
    <t xml:space="preserve">Общегосударственные вопросы</t>
  </si>
  <si>
    <t xml:space="preserve">01 00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</si>
  <si>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</si>
  <si>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01 02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</si>
  <si>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</si>
  <si>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</si>
  <si>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</si>
  <si>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</t>
  </si>
  <si>
    <t xml:space="preserve">Судебная система</t>
  </si>
  <si>
    <t xml:space="preserve">01 05</t>
  </si>
  <si>
    <t xml:space="preserve">-</t>
  </si>
  <si>
    <t xml:space="preserve">Обеспечение деятельности финансовых, налоговых и таможенных органов и органов финансового (финансового-бюджетного) надзора</t>
  </si>
  <si>
    <t xml:space="preserve">01 06</t>
  </si>
  <si>
    <t xml:space="preserve">Обеспечение проведение выборов и референдумов</t>
  </si>
  <si>
    <t xml:space="preserve">01 07</t>
  </si>
  <si>
    <t xml:space="preserve">Резервные фонды</t>
  </si>
  <si>
    <t xml:space="preserve">01 11</t>
  </si>
  <si>
    <t xml:space="preserve">Другие общегосударственные вопросы</t>
  </si>
  <si>
    <t xml:space="preserve">01 13</t>
  </si>
  <si>
    <t xml:space="preserve">Национальная оборона</t>
  </si>
  <si>
    <t xml:space="preserve">02 00</t>
  </si>
  <si>
    <t xml:space="preserve">Мобилизационная  и вневойсковая подготовка</t>
  </si>
  <si>
    <t xml:space="preserve">02 03 </t>
  </si>
  <si>
    <t xml:space="preserve">Национальная безопасность и правоохранительная деятельность</t>
  </si>
  <si>
    <t xml:space="preserve">03 00</t>
  </si>
  <si>
    <t xml:space="preserve">Защита населения и территории от   чрезвычайных ситуаций природного и техногенного характера, гражданская оборона</t>
  </si>
  <si>
    <t xml:space="preserve">03 09</t>
  </si>
  <si>
    <t xml:space="preserve">Обеспечение пожарной безопасности</t>
  </si>
  <si>
    <t xml:space="preserve">03 10</t>
  </si>
  <si>
    <t xml:space="preserve">Другие вопросы в области национальной безопасности и правоохранительной деятельности </t>
  </si>
  <si>
    <t xml:space="preserve">03 14</t>
  </si>
  <si>
    <t xml:space="preserve">Национальная  экономика</t>
  </si>
  <si>
    <t xml:space="preserve">04 00</t>
  </si>
  <si>
    <t xml:space="preserve">Сельское хозяйство и рыболовство</t>
  </si>
  <si>
    <t xml:space="preserve">04 05</t>
  </si>
  <si>
    <t xml:space="preserve">Водное хозяйство</t>
  </si>
  <si>
    <t xml:space="preserve">04 06</t>
  </si>
  <si>
    <t xml:space="preserve">Дорожное хозяйство (дорожные фонды)</t>
  </si>
  <si>
    <t xml:space="preserve">04 09</t>
  </si>
  <si>
    <t xml:space="preserve">Другие вопросы в области национальной экономики</t>
  </si>
  <si>
    <t xml:space="preserve">04 12</t>
  </si>
  <si>
    <t xml:space="preserve">Жилищно-коммунальное хозяйство</t>
  </si>
  <si>
    <t xml:space="preserve">05 00</t>
  </si>
  <si>
    <t xml:space="preserve">Жилищное хозяйство</t>
  </si>
  <si>
    <t xml:space="preserve">05 01 </t>
  </si>
  <si>
    <t xml:space="preserve">Коммунальное хозяйство</t>
  </si>
  <si>
    <t xml:space="preserve">05 02</t>
  </si>
  <si>
    <t xml:space="preserve">Благоустройство</t>
  </si>
  <si>
    <t xml:space="preserve">05 03</t>
  </si>
  <si>
    <t xml:space="preserve">Другие вопросы а области жилищно-коммунального хозяйства</t>
  </si>
  <si>
    <t xml:space="preserve">05 05</t>
  </si>
  <si>
    <t xml:space="preserve">Образование</t>
  </si>
  <si>
    <t xml:space="preserve">07 00</t>
  </si>
  <si>
    <t xml:space="preserve">Дошкольное образование</t>
  </si>
  <si>
    <t xml:space="preserve">07 01</t>
  </si>
  <si>
    <t xml:space="preserve">Общее образование</t>
  </si>
  <si>
    <t xml:space="preserve">07 02</t>
  </si>
  <si>
    <t xml:space="preserve">Дополнительное образование детей</t>
  </si>
  <si>
    <t xml:space="preserve">07 03</t>
  </si>
  <si>
    <t xml:space="preserve">Молодежная политика и оздоровление детей</t>
  </si>
  <si>
    <t xml:space="preserve">07 07</t>
  </si>
  <si>
    <t xml:space="preserve">Другие вопросы в области образования</t>
  </si>
  <si>
    <t xml:space="preserve">07 09</t>
  </si>
  <si>
    <t xml:space="preserve">Культура, кинематография</t>
  </si>
  <si>
    <t xml:space="preserve">08 00</t>
  </si>
  <si>
    <t xml:space="preserve">Культура</t>
  </si>
  <si>
    <t xml:space="preserve">08 01</t>
  </si>
  <si>
    <t xml:space="preserve">Здравоохранение</t>
  </si>
  <si>
    <t xml:space="preserve">09 00</t>
  </si>
  <si>
    <t xml:space="preserve">Санитарно-эпидемиологическое благополучие</t>
  </si>
  <si>
    <t xml:space="preserve">09 07</t>
  </si>
  <si>
    <t xml:space="preserve">Социальная политика</t>
  </si>
  <si>
    <t xml:space="preserve">10 00</t>
  </si>
  <si>
    <t xml:space="preserve">Пенсионное обеспечение</t>
  </si>
  <si>
    <t xml:space="preserve">10 01</t>
  </si>
  <si>
    <t xml:space="preserve">Социальное обеспечение населения</t>
  </si>
  <si>
    <t xml:space="preserve">10 03</t>
  </si>
  <si>
    <t xml:space="preserve">Другие вопросы в области социальной политики</t>
  </si>
  <si>
    <t xml:space="preserve">10 06</t>
  </si>
  <si>
    <t xml:space="preserve">Физическая культура и спорт</t>
  </si>
  <si>
    <t xml:space="preserve">11 00</t>
  </si>
  <si>
    <t xml:space="preserve">Массовый спорт</t>
  </si>
  <si>
    <t xml:space="preserve">11 02</t>
  </si>
  <si>
    <t xml:space="preserve">Средства массовой информации</t>
  </si>
  <si>
    <t xml:space="preserve">12 00</t>
  </si>
  <si>
    <t xml:space="preserve">Другие вопросы в области средств массовой информации</t>
  </si>
  <si>
    <t xml:space="preserve">12 04</t>
  </si>
  <si>
    <t xml:space="preserve">ВСЕГО РАСХОДОВ:</t>
  </si>
  <si>
    <t xml:space="preserve">Отчет об исполнении доходов бюджета городского округа ЗАТО Свободный </t>
  </si>
  <si>
    <t xml:space="preserve">Налоговые и неналоговые доходы</t>
  </si>
  <si>
    <t xml:space="preserve">1 00 00000</t>
  </si>
  <si>
    <t xml:space="preserve">Налог на доходы физических лиц</t>
  </si>
  <si>
    <t xml:space="preserve">1 01 02000</t>
  </si>
  <si>
    <t xml:space="preserve">Акцизы по подакцизным товарам (продукции), производимыми на территории РФ</t>
  </si>
  <si>
    <t xml:space="preserve">1 03 02000</t>
  </si>
  <si>
    <t xml:space="preserve">Налог, взимаемый в связи с применением упрощенной системы налогообложения</t>
  </si>
  <si>
    <t xml:space="preserve">1 05 01000</t>
  </si>
  <si>
    <t xml:space="preserve">Единый налог на вмененный доход для отдельных видов деятельности</t>
  </si>
  <si>
    <t xml:space="preserve">1 05 02000</t>
  </si>
  <si>
    <t xml:space="preserve">Налог, взимаемый в связи с применением патентной системы налогообложения</t>
  </si>
  <si>
    <t xml:space="preserve">1 05 04000</t>
  </si>
  <si>
    <t xml:space="preserve">Налог на имущество физических лиц</t>
  </si>
  <si>
    <t xml:space="preserve">1 06 01000</t>
  </si>
  <si>
    <t xml:space="preserve">Земельный налог\</t>
  </si>
  <si>
    <t xml:space="preserve">1 06 06000</t>
  </si>
  <si>
    <t xml:space="preserve">Государственная пошлина</t>
  </si>
  <si>
    <t xml:space="preserve">1 08 00000</t>
  </si>
  <si>
    <t xml:space="preserve">Жоходы от использования имущества, находящегося в государственной и муниципальной собственности</t>
  </si>
  <si>
    <t xml:space="preserve">1 11 00000</t>
  </si>
  <si>
    <t xml:space="preserve">Платежи при пользовании природными ресурсами</t>
  </si>
  <si>
    <t xml:space="preserve">1 12 00000</t>
  </si>
  <si>
    <t xml:space="preserve">Доходы от оказания платных услуг и компенсации затрат  государства</t>
  </si>
  <si>
    <t xml:space="preserve">1 13 00000</t>
  </si>
  <si>
    <t xml:space="preserve">Доходы от продажи материальных и нематериальных активов</t>
  </si>
  <si>
    <t xml:space="preserve">1 14 00000</t>
  </si>
  <si>
    <t xml:space="preserve">Штрафы, санкции, возмещение ущерба</t>
  </si>
  <si>
    <t xml:space="preserve">1 16 00000</t>
  </si>
  <si>
    <t xml:space="preserve">Прочие неналоговые доходы</t>
  </si>
  <si>
    <t xml:space="preserve">1 17 00000</t>
  </si>
  <si>
    <t xml:space="preserve">Безвозмездные поступления</t>
  </si>
  <si>
    <t xml:space="preserve">2 00 00000</t>
  </si>
  <si>
    <t xml:space="preserve">Безвозмездные поступления от других бюджетов бюджетной системы РФ</t>
  </si>
  <si>
    <t xml:space="preserve">2 02 00000</t>
  </si>
  <si>
    <t xml:space="preserve">Дотации бюджетам бюджетной системы РФ</t>
  </si>
  <si>
    <t xml:space="preserve">2 02 10000</t>
  </si>
  <si>
    <t xml:space="preserve">Субсидии бюджета бюджетной системы РФ</t>
  </si>
  <si>
    <t xml:space="preserve">2 02 20000</t>
  </si>
  <si>
    <t xml:space="preserve">Субвенции бюджетам бюджетной системы РФ</t>
  </si>
  <si>
    <t xml:space="preserve">2 02 30000</t>
  </si>
  <si>
    <t xml:space="preserve">Иные межбюджетные трансферты</t>
  </si>
  <si>
    <t xml:space="preserve">2 02 40000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</si>
  <si>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</si>
  <si>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2 18 00000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</si>
  <si>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</si>
  <si>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2 19 00000</t>
  </si>
  <si>
    <t xml:space="preserve">ВСЕГО ДОХОДОВ: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</si>
</sst>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"/>
    <numFmt numFmtId="168" formatCode="#,##0.0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distributed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4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D22" activeCellId="0" sqref="D22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0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17.25" hidden="false" customHeight="true" outlineLevel="0" collapsed="false">
      <c r="A9" s="11" t="s">
        <v>8</v>
      </c>
      <c r="B9" s="12" t="s">
        <v>9</v>
      </c>
      <c r="C9" s="13" t="n">
        <f aca="false">C10+C11+C12+C13+C14+C15+C16+C17</f>
        <v>65027.555</v>
      </c>
      <c r="D9" s="13" t="n">
        <f aca="false">D10+D11+D12+D13+D14+D15+D16+D17</f>
        <v>19524.666</v>
      </c>
      <c r="E9" s="14" t="n">
        <f aca="false">D9/C9*100</f>
        <v>30.0252193089529</v>
      </c>
    </row>
    <row r="10" customFormat="false" ht="23.85" hidden="false" customHeight="false" outlineLevel="0" collapsed="false">
      <c r="A10" s="15" t="s">
        <v>10</v>
      </c>
      <c r="B10" s="16" t="s">
        <v>11</v>
      </c>
      <c r="C10" s="17" t="n">
        <v>2161.2</v>
      </c>
      <c r="D10" s="17" t="n">
        <v>814.532</v>
      </c>
      <c r="E10" s="18" t="n">
        <f aca="false">D10/C10*100</f>
        <v>37.6888765500648</v>
      </c>
    </row>
    <row r="11" customFormat="false" ht="35.05" hidden="false" customHeight="false" outlineLevel="0" collapsed="false">
      <c r="A11" s="19" t="s">
        <v>12</v>
      </c>
      <c r="B11" s="20" t="s">
        <v>13</v>
      </c>
      <c r="C11" s="17" t="n">
        <v>1617.1</v>
      </c>
      <c r="D11" s="17" t="n">
        <v>470.174</v>
      </c>
      <c r="E11" s="18" t="n">
        <f aca="false">D11/C11*100</f>
        <v>29.0751345000309</v>
      </c>
    </row>
    <row r="12" customFormat="false" ht="35.05" hidden="false" customHeight="false" outlineLevel="0" collapsed="false">
      <c r="A12" s="21" t="s">
        <v>14</v>
      </c>
      <c r="B12" s="22" t="s">
        <v>15</v>
      </c>
      <c r="C12" s="17" t="n">
        <v>21914.3</v>
      </c>
      <c r="D12" s="17" t="n">
        <v>5959.25</v>
      </c>
      <c r="E12" s="18" t="n">
        <f aca="false">D12/C12*100</f>
        <v>27.1934307735132</v>
      </c>
    </row>
    <row r="13" customFormat="false" ht="12.8" hidden="false" customHeight="false" outlineLevel="0" collapsed="false">
      <c r="A13" s="21" t="s">
        <v>16</v>
      </c>
      <c r="B13" s="22" t="s">
        <v>17</v>
      </c>
      <c r="C13" s="17" t="n">
        <v>11.2</v>
      </c>
      <c r="D13" s="17" t="n">
        <v>0</v>
      </c>
      <c r="E13" s="18" t="s">
        <v>18</v>
      </c>
    </row>
    <row r="14" customFormat="false" ht="23.85" hidden="false" customHeight="false" outlineLevel="0" collapsed="false">
      <c r="A14" s="19" t="s">
        <v>19</v>
      </c>
      <c r="B14" s="20" t="s">
        <v>20</v>
      </c>
      <c r="C14" s="17" t="n">
        <v>9466.5</v>
      </c>
      <c r="D14" s="17" t="n">
        <v>3034.32</v>
      </c>
      <c r="E14" s="18" t="n">
        <f aca="false">D14/C14*100</f>
        <v>32.0532403739502</v>
      </c>
    </row>
    <row r="15" customFormat="false" ht="12.8" hidden="false" customHeight="false" outlineLevel="0" collapsed="false">
      <c r="A15" s="19" t="s">
        <v>21</v>
      </c>
      <c r="B15" s="20" t="s">
        <v>22</v>
      </c>
      <c r="C15" s="17" t="n">
        <v>871</v>
      </c>
      <c r="D15" s="17" t="n">
        <v>0</v>
      </c>
      <c r="E15" s="18" t="n">
        <f aca="false">D15/C15*100</f>
        <v>0</v>
      </c>
    </row>
    <row r="16" customFormat="false" ht="12.8" hidden="false" customHeight="false" outlineLevel="0" collapsed="false">
      <c r="A16" s="21" t="s">
        <v>23</v>
      </c>
      <c r="B16" s="23" t="s">
        <v>24</v>
      </c>
      <c r="C16" s="17" t="n">
        <v>2829.219</v>
      </c>
      <c r="D16" s="17" t="n">
        <v>0</v>
      </c>
      <c r="E16" s="18" t="n">
        <f aca="false">D16/C16*100</f>
        <v>0</v>
      </c>
    </row>
    <row r="17" customFormat="false" ht="12.8" hidden="false" customHeight="false" outlineLevel="0" collapsed="false">
      <c r="A17" s="21" t="s">
        <v>25</v>
      </c>
      <c r="B17" s="23" t="s">
        <v>26</v>
      </c>
      <c r="C17" s="17" t="n">
        <v>26157.036</v>
      </c>
      <c r="D17" s="17" t="n">
        <v>9246.39</v>
      </c>
      <c r="E17" s="18" t="n">
        <f aca="false">D17/C17*100</f>
        <v>35.3495327222855</v>
      </c>
    </row>
    <row r="18" customFormat="false" ht="20.25" hidden="false" customHeight="true" outlineLevel="0" collapsed="false">
      <c r="A18" s="24" t="s">
        <v>27</v>
      </c>
      <c r="B18" s="25" t="s">
        <v>28</v>
      </c>
      <c r="C18" s="13" t="n">
        <f aca="false">C19</f>
        <v>305.6</v>
      </c>
      <c r="D18" s="13" t="n">
        <f aca="false">D19</f>
        <v>73.457</v>
      </c>
      <c r="E18" s="14" t="n">
        <f aca="false">D18/C18*100</f>
        <v>24.0369764397906</v>
      </c>
    </row>
    <row r="19" customFormat="false" ht="12.8" hidden="false" customHeight="false" outlineLevel="0" collapsed="false">
      <c r="A19" s="21" t="s">
        <v>29</v>
      </c>
      <c r="B19" s="23" t="s">
        <v>30</v>
      </c>
      <c r="C19" s="26" t="n">
        <v>305.6</v>
      </c>
      <c r="D19" s="17" t="n">
        <v>73.457</v>
      </c>
      <c r="E19" s="18" t="n">
        <f aca="false">D19/C19*100</f>
        <v>24.0369764397906</v>
      </c>
    </row>
    <row r="20" customFormat="false" ht="29.25" hidden="false" customHeight="true" outlineLevel="0" collapsed="false">
      <c r="A20" s="24" t="s">
        <v>31</v>
      </c>
      <c r="B20" s="25" t="s">
        <v>32</v>
      </c>
      <c r="C20" s="27" t="n">
        <f aca="false">C21+C22+C23</f>
        <v>6139.487</v>
      </c>
      <c r="D20" s="27" t="n">
        <f aca="false">D21+D22+D23</f>
        <v>2264.813</v>
      </c>
      <c r="E20" s="14" t="n">
        <f aca="false">D20/C20*100</f>
        <v>36.8892873297069</v>
      </c>
    </row>
    <row r="21" customFormat="false" ht="23.85" hidden="false" customHeight="false" outlineLevel="0" collapsed="false">
      <c r="A21" s="21" t="s">
        <v>33</v>
      </c>
      <c r="B21" s="23" t="s">
        <v>34</v>
      </c>
      <c r="C21" s="26" t="n">
        <v>6094.287</v>
      </c>
      <c r="D21" s="17" t="n">
        <v>2264.813</v>
      </c>
      <c r="E21" s="18" t="n">
        <f aca="false">D21/C21*100</f>
        <v>37.1628871433196</v>
      </c>
    </row>
    <row r="22" customFormat="false" ht="12.8" hidden="false" customHeight="false" outlineLevel="0" collapsed="false">
      <c r="A22" s="21" t="s">
        <v>35</v>
      </c>
      <c r="B22" s="23" t="s">
        <v>36</v>
      </c>
      <c r="C22" s="26" t="n">
        <v>5</v>
      </c>
      <c r="D22" s="17" t="n">
        <v>0</v>
      </c>
      <c r="E22" s="18" t="n">
        <f aca="false">D22/C22*100</f>
        <v>0</v>
      </c>
    </row>
    <row r="23" customFormat="false" ht="23.85" hidden="false" customHeight="false" outlineLevel="0" collapsed="false">
      <c r="A23" s="21" t="s">
        <v>37</v>
      </c>
      <c r="B23" s="23" t="s">
        <v>38</v>
      </c>
      <c r="C23" s="26" t="n">
        <v>40.2</v>
      </c>
      <c r="D23" s="17" t="n">
        <v>0</v>
      </c>
      <c r="E23" s="18" t="n">
        <f aca="false">D23/C23*100</f>
        <v>0</v>
      </c>
    </row>
    <row r="24" customFormat="false" ht="18.75" hidden="false" customHeight="true" outlineLevel="0" collapsed="false">
      <c r="A24" s="24" t="s">
        <v>39</v>
      </c>
      <c r="B24" s="25" t="s">
        <v>40</v>
      </c>
      <c r="C24" s="27" t="n">
        <f aca="false">+C25+C26+C27+C28</f>
        <v>10329.888</v>
      </c>
      <c r="D24" s="27" t="n">
        <f aca="false">+D25+D26+D27+D28</f>
        <v>6539.076</v>
      </c>
      <c r="E24" s="14" t="n">
        <f aca="false">D24/C24*100</f>
        <v>63.3024869195097</v>
      </c>
    </row>
    <row r="25" customFormat="false" ht="12.8" hidden="false" customHeight="false" outlineLevel="0" collapsed="false">
      <c r="A25" s="21" t="s">
        <v>41</v>
      </c>
      <c r="B25" s="23" t="s">
        <v>42</v>
      </c>
      <c r="C25" s="26" t="n">
        <v>220</v>
      </c>
      <c r="D25" s="26" t="n">
        <v>0</v>
      </c>
      <c r="E25" s="18" t="n">
        <f aca="false">D25/C25*100</f>
        <v>0</v>
      </c>
    </row>
    <row r="26" customFormat="false" ht="12.8" hidden="false" customHeight="false" outlineLevel="0" collapsed="false">
      <c r="A26" s="21" t="s">
        <v>43</v>
      </c>
      <c r="B26" s="23" t="s">
        <v>44</v>
      </c>
      <c r="C26" s="26" t="n">
        <v>178.508</v>
      </c>
      <c r="D26" s="26" t="n">
        <v>0</v>
      </c>
      <c r="E26" s="18" t="n">
        <f aca="false">D26/C26*100</f>
        <v>0</v>
      </c>
    </row>
    <row r="27" customFormat="false" ht="12.8" hidden="false" customHeight="false" outlineLevel="0" collapsed="false">
      <c r="A27" s="21" t="s">
        <v>45</v>
      </c>
      <c r="B27" s="23" t="s">
        <v>46</v>
      </c>
      <c r="C27" s="26" t="n">
        <v>9789.38</v>
      </c>
      <c r="D27" s="17" t="n">
        <v>6539.076</v>
      </c>
      <c r="E27" s="18" t="n">
        <f aca="false">D27/C27*100</f>
        <v>66.7976521495743</v>
      </c>
    </row>
    <row r="28" customFormat="false" ht="12.8" hidden="false" customHeight="false" outlineLevel="0" collapsed="false">
      <c r="A28" s="21" t="s">
        <v>47</v>
      </c>
      <c r="B28" s="23" t="s">
        <v>48</v>
      </c>
      <c r="C28" s="26" t="n">
        <v>142</v>
      </c>
      <c r="D28" s="17" t="n">
        <v>0</v>
      </c>
      <c r="E28" s="18" t="n">
        <f aca="false">D28/C28*100</f>
        <v>0</v>
      </c>
    </row>
    <row r="29" customFormat="false" ht="18" hidden="false" customHeight="true" outlineLevel="0" collapsed="false">
      <c r="A29" s="24" t="s">
        <v>49</v>
      </c>
      <c r="B29" s="25" t="s">
        <v>50</v>
      </c>
      <c r="C29" s="27" t="n">
        <f aca="false">C30+C31+C32+C33</f>
        <v>144645.87</v>
      </c>
      <c r="D29" s="27" t="n">
        <f aca="false">D30+D31+D32+D33</f>
        <v>5825.543</v>
      </c>
      <c r="E29" s="14" t="n">
        <f aca="false">D29/C29*100</f>
        <v>4.02745201090083</v>
      </c>
    </row>
    <row r="30" customFormat="false" ht="12.8" hidden="false" customHeight="false" outlineLevel="0" collapsed="false">
      <c r="A30" s="21" t="s">
        <v>51</v>
      </c>
      <c r="B30" s="23" t="s">
        <v>52</v>
      </c>
      <c r="C30" s="26" t="n">
        <v>16525.691</v>
      </c>
      <c r="D30" s="17" t="n">
        <v>3528.052</v>
      </c>
      <c r="E30" s="18" t="n">
        <f aca="false">D30/C30*100</f>
        <v>21.3488924608357</v>
      </c>
    </row>
    <row r="31" customFormat="false" ht="12.8" hidden="false" customHeight="false" outlineLevel="0" collapsed="false">
      <c r="A31" s="21" t="s">
        <v>53</v>
      </c>
      <c r="B31" s="23" t="s">
        <v>54</v>
      </c>
      <c r="C31" s="26" t="n">
        <v>86586.173</v>
      </c>
      <c r="D31" s="17" t="n">
        <v>667.775</v>
      </c>
      <c r="E31" s="18" t="n">
        <f aca="false">D31/C31*100</f>
        <v>0.771225909245348</v>
      </c>
    </row>
    <row r="32" customFormat="false" ht="12.8" hidden="false" customHeight="false" outlineLevel="0" collapsed="false">
      <c r="A32" s="19" t="s">
        <v>55</v>
      </c>
      <c r="B32" s="23" t="s">
        <v>56</v>
      </c>
      <c r="C32" s="26" t="n">
        <v>41492.238</v>
      </c>
      <c r="D32" s="17" t="n">
        <v>1629.716</v>
      </c>
      <c r="E32" s="18" t="n">
        <f aca="false">D32/C32*100</f>
        <v>3.92776113932442</v>
      </c>
    </row>
    <row r="33" customFormat="false" ht="12.8" hidden="false" customHeight="false" outlineLevel="0" collapsed="false">
      <c r="A33" s="19" t="s">
        <v>57</v>
      </c>
      <c r="B33" s="23" t="s">
        <v>58</v>
      </c>
      <c r="C33" s="26" t="n">
        <v>41.768</v>
      </c>
      <c r="D33" s="17" t="n">
        <v>0</v>
      </c>
      <c r="E33" s="18" t="n">
        <f aca="false">D33/C33*100</f>
        <v>0</v>
      </c>
    </row>
    <row r="34" customFormat="false" ht="18.75" hidden="false" customHeight="true" outlineLevel="0" collapsed="false">
      <c r="A34" s="28" t="s">
        <v>59</v>
      </c>
      <c r="B34" s="29" t="s">
        <v>60</v>
      </c>
      <c r="C34" s="13" t="n">
        <f aca="false">C35+C36+C37+C38+C39</f>
        <v>373781.861</v>
      </c>
      <c r="D34" s="13" t="n">
        <f aca="false">D35+D36+D37+D38+D39</f>
        <v>154946.846</v>
      </c>
      <c r="E34" s="14" t="n">
        <f aca="false">D34/C34*100</f>
        <v>41.4538162942048</v>
      </c>
    </row>
    <row r="35" customFormat="false" ht="12.8" hidden="false" customHeight="false" outlineLevel="0" collapsed="false">
      <c r="A35" s="21" t="s">
        <v>61</v>
      </c>
      <c r="B35" s="20" t="s">
        <v>62</v>
      </c>
      <c r="C35" s="17" t="n">
        <v>141852.95</v>
      </c>
      <c r="D35" s="17" t="n">
        <v>58583.402</v>
      </c>
      <c r="E35" s="18" t="n">
        <f aca="false">D35/C35*100</f>
        <v>41.2986843065301</v>
      </c>
    </row>
    <row r="36" customFormat="false" ht="12.8" hidden="false" customHeight="false" outlineLevel="0" collapsed="false">
      <c r="A36" s="21" t="s">
        <v>63</v>
      </c>
      <c r="B36" s="20" t="s">
        <v>64</v>
      </c>
      <c r="C36" s="17" t="n">
        <v>129666.54</v>
      </c>
      <c r="D36" s="17" t="n">
        <v>64504.869</v>
      </c>
      <c r="E36" s="18" t="n">
        <f aca="false">D36/C36*100</f>
        <v>49.7467341998946</v>
      </c>
      <c r="H36" s="30"/>
    </row>
    <row r="37" customFormat="false" ht="12.8" hidden="false" customHeight="false" outlineLevel="0" collapsed="false">
      <c r="A37" s="21" t="s">
        <v>65</v>
      </c>
      <c r="B37" s="20" t="s">
        <v>66</v>
      </c>
      <c r="C37" s="17" t="n">
        <v>94584.832</v>
      </c>
      <c r="D37" s="17" t="n">
        <v>29878.009</v>
      </c>
      <c r="E37" s="18" t="n">
        <f aca="false">D37/C37*100</f>
        <v>31.588583886262</v>
      </c>
      <c r="H37" s="30"/>
    </row>
    <row r="38" customFormat="false" ht="12.8" hidden="false" customHeight="false" outlineLevel="0" collapsed="false">
      <c r="A38" s="21" t="s">
        <v>67</v>
      </c>
      <c r="B38" s="20" t="s">
        <v>68</v>
      </c>
      <c r="C38" s="17" t="n">
        <v>7420.35</v>
      </c>
      <c r="D38" s="17" t="n">
        <v>1930.723</v>
      </c>
      <c r="E38" s="18" t="n">
        <f aca="false">D38/C38*100</f>
        <v>26.0192982810784</v>
      </c>
    </row>
    <row r="39" customFormat="false" ht="12.8" hidden="false" customHeight="false" outlineLevel="0" collapsed="false">
      <c r="A39" s="21" t="s">
        <v>69</v>
      </c>
      <c r="B39" s="20" t="s">
        <v>70</v>
      </c>
      <c r="C39" s="17" t="n">
        <v>257.189</v>
      </c>
      <c r="D39" s="17" t="n">
        <v>49.843</v>
      </c>
      <c r="E39" s="18" t="n">
        <f aca="false">D39/C39*100</f>
        <v>19.3799112714774</v>
      </c>
    </row>
    <row r="40" customFormat="false" ht="18.75" hidden="false" customHeight="true" outlineLevel="0" collapsed="false">
      <c r="A40" s="24" t="s">
        <v>71</v>
      </c>
      <c r="B40" s="29" t="s">
        <v>72</v>
      </c>
      <c r="C40" s="13" t="n">
        <f aca="false">C41</f>
        <v>24016</v>
      </c>
      <c r="D40" s="13" t="n">
        <f aca="false">D41</f>
        <v>12058</v>
      </c>
      <c r="E40" s="14" t="n">
        <f aca="false">D40/C40*100</f>
        <v>50.2081945369754</v>
      </c>
    </row>
    <row r="41" customFormat="false" ht="12.8" hidden="false" customHeight="false" outlineLevel="0" collapsed="false">
      <c r="A41" s="21" t="s">
        <v>73</v>
      </c>
      <c r="B41" s="20" t="s">
        <v>74</v>
      </c>
      <c r="C41" s="17" t="n">
        <v>24016</v>
      </c>
      <c r="D41" s="17" t="n">
        <v>12058</v>
      </c>
      <c r="E41" s="18" t="n">
        <f aca="false">D41/C41*100</f>
        <v>50.2081945369754</v>
      </c>
    </row>
    <row r="42" customFormat="false" ht="18.75" hidden="false" customHeight="true" outlineLevel="0" collapsed="false">
      <c r="A42" s="28" t="s">
        <v>75</v>
      </c>
      <c r="B42" s="29" t="s">
        <v>76</v>
      </c>
      <c r="C42" s="13" t="n">
        <f aca="false">C43</f>
        <v>1668.06</v>
      </c>
      <c r="D42" s="13" t="n">
        <f aca="false">D43</f>
        <v>1497.47</v>
      </c>
      <c r="E42" s="14" t="n">
        <f aca="false">D42/C42*100</f>
        <v>89.7731496468952</v>
      </c>
    </row>
    <row r="43" customFormat="false" ht="12.8" hidden="false" customHeight="false" outlineLevel="0" collapsed="false">
      <c r="A43" s="21" t="s">
        <v>77</v>
      </c>
      <c r="B43" s="31" t="s">
        <v>78</v>
      </c>
      <c r="C43" s="32" t="n">
        <v>1668.06</v>
      </c>
      <c r="D43" s="17" t="n">
        <v>1497.47</v>
      </c>
      <c r="E43" s="18" t="n">
        <f aca="false">D43/C43*100</f>
        <v>89.7731496468952</v>
      </c>
    </row>
    <row r="44" customFormat="false" ht="18" hidden="false" customHeight="true" outlineLevel="0" collapsed="false">
      <c r="A44" s="24" t="s">
        <v>79</v>
      </c>
      <c r="B44" s="29" t="s">
        <v>80</v>
      </c>
      <c r="C44" s="13" t="n">
        <f aca="false">C45+C46+C47</f>
        <v>20211.83</v>
      </c>
      <c r="D44" s="13" t="n">
        <f aca="false">D45+D46+D47</f>
        <v>9293.34</v>
      </c>
      <c r="E44" s="14" t="n">
        <f aca="false">D44/C44*100</f>
        <v>45.9797059444889</v>
      </c>
    </row>
    <row r="45" customFormat="false" ht="12.8" hidden="false" customHeight="false" outlineLevel="0" collapsed="false">
      <c r="A45" s="21" t="s">
        <v>81</v>
      </c>
      <c r="B45" s="20" t="s">
        <v>82</v>
      </c>
      <c r="C45" s="17" t="n">
        <v>1908.2</v>
      </c>
      <c r="D45" s="17" t="n">
        <v>782.679</v>
      </c>
      <c r="E45" s="18" t="n">
        <f aca="false">D45/C45*100</f>
        <v>41.0166125144115</v>
      </c>
    </row>
    <row r="46" customFormat="false" ht="12.8" hidden="false" customHeight="false" outlineLevel="0" collapsed="false">
      <c r="A46" s="21" t="s">
        <v>83</v>
      </c>
      <c r="B46" s="20" t="s">
        <v>84</v>
      </c>
      <c r="C46" s="17" t="n">
        <v>18003.63</v>
      </c>
      <c r="D46" s="17" t="n">
        <v>8484.167</v>
      </c>
      <c r="E46" s="18" t="n">
        <f aca="false">D46/C46*100</f>
        <v>47.1247576183247</v>
      </c>
    </row>
    <row r="47" customFormat="false" ht="12" hidden="false" customHeight="true" outlineLevel="0" collapsed="false">
      <c r="A47" s="21" t="s">
        <v>85</v>
      </c>
      <c r="B47" s="20" t="s">
        <v>86</v>
      </c>
      <c r="C47" s="17" t="n">
        <v>300</v>
      </c>
      <c r="D47" s="17" t="n">
        <v>26.494</v>
      </c>
      <c r="E47" s="18" t="n">
        <f aca="false">D47/C47*100</f>
        <v>8.83133333333333</v>
      </c>
    </row>
    <row r="48" customFormat="false" ht="19.5" hidden="false" customHeight="true" outlineLevel="0" collapsed="false">
      <c r="A48" s="24" t="s">
        <v>87</v>
      </c>
      <c r="B48" s="29" t="s">
        <v>88</v>
      </c>
      <c r="C48" s="13" t="n">
        <f aca="false">C49</f>
        <v>1112.55</v>
      </c>
      <c r="D48" s="13" t="n">
        <f aca="false">D49</f>
        <v>1112.55</v>
      </c>
      <c r="E48" s="14" t="n">
        <f aca="false">D48/C48*100</f>
        <v>100</v>
      </c>
    </row>
    <row r="49" customFormat="false" ht="12.8" hidden="false" customHeight="false" outlineLevel="0" collapsed="false">
      <c r="A49" s="21" t="s">
        <v>89</v>
      </c>
      <c r="B49" s="20" t="s">
        <v>90</v>
      </c>
      <c r="C49" s="17" t="n">
        <v>1112.55</v>
      </c>
      <c r="D49" s="17" t="n">
        <v>1112.55</v>
      </c>
      <c r="E49" s="18" t="n">
        <f aca="false">D49/C49*100</f>
        <v>100</v>
      </c>
    </row>
    <row r="50" customFormat="false" ht="12.8" hidden="false" customHeight="false" outlineLevel="0" collapsed="false">
      <c r="A50" s="24" t="s">
        <v>91</v>
      </c>
      <c r="B50" s="29" t="s">
        <v>92</v>
      </c>
      <c r="C50" s="13" t="n">
        <f aca="false">C51</f>
        <v>1499.118</v>
      </c>
      <c r="D50" s="13" t="n">
        <f aca="false">D51</f>
        <v>472.448</v>
      </c>
      <c r="E50" s="14" t="n">
        <f aca="false">D50/C50*100</f>
        <v>31.5150641910777</v>
      </c>
    </row>
    <row r="51" customFormat="false" ht="12.8" hidden="false" customHeight="false" outlineLevel="0" collapsed="false">
      <c r="A51" s="21" t="s">
        <v>93</v>
      </c>
      <c r="B51" s="20" t="s">
        <v>94</v>
      </c>
      <c r="C51" s="17" t="n">
        <v>1499.118</v>
      </c>
      <c r="D51" s="17" t="n">
        <v>472.448</v>
      </c>
      <c r="E51" s="18" t="n">
        <f aca="false">D51/C51*100</f>
        <v>31.5150641910777</v>
      </c>
    </row>
    <row r="52" customFormat="false" ht="18" hidden="false" customHeight="true" outlineLevel="0" collapsed="false">
      <c r="A52" s="28" t="s">
        <v>95</v>
      </c>
      <c r="B52" s="29"/>
      <c r="C52" s="13" t="n">
        <f aca="false">C9+C18+C20+C24+C29+C34+C40+C42+C44+C48+C50</f>
        <v>648737.819</v>
      </c>
      <c r="D52" s="13" t="n">
        <f aca="false">D9+D18+D20+D24+D29+D34+D40+D42+D44+D48+D50</f>
        <v>213608.209</v>
      </c>
      <c r="E52" s="14" t="n">
        <f aca="false">D52/C52*100</f>
        <v>32.92673908379</v>
      </c>
    </row>
    <row r="53" customFormat="false" ht="4.5" hidden="false" customHeight="true" outlineLevel="0" collapsed="false">
      <c r="A53" s="33"/>
      <c r="B53" s="34"/>
      <c r="C53" s="35"/>
      <c r="D53" s="35"/>
      <c r="E53" s="36"/>
    </row>
    <row r="54" s="37" customFormat="true" ht="15" hidden="false" customHeight="false" outlineLevel="0" collapsed="false">
      <c r="AMH54" s="0"/>
      <c r="AMI54" s="0"/>
      <c r="AMJ54" s="0"/>
    </row>
  </sheetData>
  <mergeCells count="4">
    <mergeCell ref="B1:E1"/>
    <mergeCell ref="A2:E2"/>
    <mergeCell ref="A3:D3"/>
    <mergeCell ref="A4:D4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34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H43" activeCellId="0" sqref="H43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61.12"/>
    <col collapsed="false" customWidth="true" hidden="false" outlineLevel="0" max="2" min="2" style="1" width="13.06"/>
    <col collapsed="false" customWidth="true" hidden="false" outlineLevel="0" max="3" min="3" style="1" width="15"/>
    <col collapsed="false" customWidth="true" hidden="false" outlineLevel="0" max="4" min="4" style="1" width="14.72"/>
    <col collapsed="false" customWidth="true" hidden="false" outlineLevel="0" max="5" min="5" style="1" width="11.25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/>
      <c r="B1" s="3"/>
      <c r="C1" s="3"/>
      <c r="D1" s="3"/>
      <c r="E1" s="3"/>
    </row>
    <row r="2" customFormat="false" ht="15.75" hidden="false" customHeight="true" outlineLevel="0" collapsed="false">
      <c r="A2" s="4" t="s">
        <v>96</v>
      </c>
      <c r="B2" s="4"/>
      <c r="C2" s="4"/>
      <c r="D2" s="4"/>
      <c r="E2" s="4"/>
    </row>
    <row r="3" customFormat="false" ht="15.75" hidden="false" customHeight="true" outlineLevel="0" collapsed="false">
      <c r="A3" s="4"/>
      <c r="B3" s="4"/>
      <c r="C3" s="4"/>
      <c r="D3" s="4"/>
      <c r="E3" s="5"/>
    </row>
    <row r="4" customFormat="false" ht="15.75" hidden="false" customHeight="true" outlineLevel="0" collapsed="false">
      <c r="A4" s="4" t="s">
        <v>1</v>
      </c>
      <c r="B4" s="4"/>
      <c r="C4" s="4"/>
      <c r="D4" s="4"/>
      <c r="E4" s="5"/>
    </row>
    <row r="5" customFormat="false" ht="3.75" hidden="false" customHeight="true" outlineLevel="0" collapsed="false"/>
    <row r="6" customFormat="false" ht="12.8" hidden="false" customHeight="false" outlineLevel="0" collapsed="false">
      <c r="A6" s="6"/>
      <c r="B6" s="6"/>
      <c r="E6" s="1" t="s">
        <v>2</v>
      </c>
    </row>
    <row r="7" customFormat="false" ht="116.25" hidden="false" customHeight="true" outlineLevel="0" collapsed="false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="6" customFormat="true" ht="12.8" hidden="false" customHeight="false" outlineLevel="0" collapsed="false">
      <c r="A8" s="7" t="n">
        <v>2</v>
      </c>
      <c r="B8" s="7" t="n">
        <v>3</v>
      </c>
      <c r="C8" s="7" t="n">
        <v>6</v>
      </c>
      <c r="D8" s="7" t="n">
        <v>7</v>
      </c>
      <c r="E8" s="7" t="n">
        <v>8</v>
      </c>
      <c r="AMH8" s="0"/>
      <c r="AMI8" s="0"/>
      <c r="AMJ8" s="0"/>
    </row>
    <row r="9" customFormat="false" ht="12.8" hidden="false" customHeight="false" outlineLevel="0" collapsed="false">
      <c r="A9" s="11" t="s">
        <v>97</v>
      </c>
      <c r="B9" s="12" t="s">
        <v>98</v>
      </c>
      <c r="C9" s="13" t="n">
        <f aca="false">C10+C11+C12+C13+C14+C15+C16+C17+C18+C19+C20+C22+C23+C21</f>
        <v>170627.525</v>
      </c>
      <c r="D9" s="13" t="n">
        <f aca="false">D10+D11+D12+D13+D14+D15+D16+D17+D18+D19+D20+D22+D23+D21</f>
        <v>71329.336</v>
      </c>
      <c r="E9" s="14" t="n">
        <f aca="false">D9/C9*100</f>
        <v>41.8041204078885</v>
      </c>
    </row>
    <row r="10" customFormat="false" ht="12.8" hidden="false" customHeight="false" outlineLevel="0" collapsed="false">
      <c r="A10" s="15" t="s">
        <v>99</v>
      </c>
      <c r="B10" s="16" t="s">
        <v>100</v>
      </c>
      <c r="C10" s="17" t="n">
        <v>150000</v>
      </c>
      <c r="D10" s="17" t="n">
        <v>60629.38</v>
      </c>
      <c r="E10" s="18" t="n">
        <f aca="false">D10/C10*100</f>
        <v>40.4195866666667</v>
      </c>
    </row>
    <row r="11" customFormat="false" ht="23.85" hidden="false" customHeight="false" outlineLevel="0" collapsed="false">
      <c r="A11" s="19" t="s">
        <v>101</v>
      </c>
      <c r="B11" s="20" t="s">
        <v>102</v>
      </c>
      <c r="C11" s="17" t="n">
        <v>1370.43</v>
      </c>
      <c r="D11" s="17" t="n">
        <v>534.97</v>
      </c>
      <c r="E11" s="18" t="n">
        <f aca="false">D11/C11*100</f>
        <v>39.0366527294353</v>
      </c>
    </row>
    <row r="12" customFormat="false" ht="23.85" hidden="false" customHeight="false" outlineLevel="0" collapsed="false">
      <c r="A12" s="21" t="s">
        <v>103</v>
      </c>
      <c r="B12" s="22" t="s">
        <v>104</v>
      </c>
      <c r="C12" s="17" t="n">
        <v>870</v>
      </c>
      <c r="D12" s="17" t="n">
        <v>1114.834</v>
      </c>
      <c r="E12" s="18" t="n">
        <f aca="false">D12/C12*100</f>
        <v>128.14183908046</v>
      </c>
    </row>
    <row r="13" customFormat="false" ht="12.8" hidden="false" customHeight="false" outlineLevel="0" collapsed="false">
      <c r="A13" s="21" t="s">
        <v>105</v>
      </c>
      <c r="B13" s="22" t="s">
        <v>106</v>
      </c>
      <c r="C13" s="17" t="n">
        <v>500</v>
      </c>
      <c r="D13" s="17" t="n">
        <v>126.958</v>
      </c>
      <c r="E13" s="18" t="n">
        <f aca="false">D13/C13*100</f>
        <v>25.3916</v>
      </c>
    </row>
    <row r="14" customFormat="false" ht="23.85" hidden="false" customHeight="false" outlineLevel="0" collapsed="false">
      <c r="A14" s="19" t="s">
        <v>107</v>
      </c>
      <c r="B14" s="22" t="s">
        <v>108</v>
      </c>
      <c r="C14" s="17" t="n">
        <v>411</v>
      </c>
      <c r="D14" s="17" t="n">
        <v>395.436</v>
      </c>
      <c r="E14" s="18" t="n">
        <f aca="false">D14/C14*100</f>
        <v>96.2131386861314</v>
      </c>
    </row>
    <row r="15" customFormat="false" ht="12.8" hidden="false" customHeight="false" outlineLevel="0" collapsed="false">
      <c r="A15" s="19" t="s">
        <v>109</v>
      </c>
      <c r="B15" s="20" t="s">
        <v>110</v>
      </c>
      <c r="C15" s="17" t="n">
        <v>250</v>
      </c>
      <c r="D15" s="17" t="n">
        <v>29.27</v>
      </c>
      <c r="E15" s="18" t="n">
        <f aca="false">D15/C15*100</f>
        <v>11.708</v>
      </c>
    </row>
    <row r="16" customFormat="false" ht="12.8" hidden="false" customHeight="false" outlineLevel="0" collapsed="false">
      <c r="A16" s="21" t="s">
        <v>111</v>
      </c>
      <c r="B16" s="23" t="s">
        <v>112</v>
      </c>
      <c r="C16" s="17" t="n">
        <v>122</v>
      </c>
      <c r="D16" s="17" t="n">
        <v>113.072</v>
      </c>
      <c r="E16" s="18" t="n">
        <f aca="false">D16/C16*100</f>
        <v>92.6819672131148</v>
      </c>
    </row>
    <row r="17" customFormat="false" ht="12.8" hidden="false" customHeight="false" outlineLevel="0" collapsed="false">
      <c r="A17" s="21" t="s">
        <v>113</v>
      </c>
      <c r="B17" s="23" t="s">
        <v>114</v>
      </c>
      <c r="C17" s="17" t="n">
        <v>0</v>
      </c>
      <c r="D17" s="17" t="n">
        <v>0.46</v>
      </c>
      <c r="E17" s="18" t="e">
        <f aca="false">D17/C17*100</f>
        <v>#DIV/0!</v>
      </c>
    </row>
    <row r="18" customFormat="false" ht="23.85" hidden="false" customHeight="false" outlineLevel="0" collapsed="false">
      <c r="A18" s="21" t="s">
        <v>115</v>
      </c>
      <c r="B18" s="23" t="s">
        <v>116</v>
      </c>
      <c r="C18" s="17" t="n">
        <v>12516.4</v>
      </c>
      <c r="D18" s="17" t="n">
        <v>5312.781</v>
      </c>
      <c r="E18" s="18" t="n">
        <f aca="false">D18/C18*100</f>
        <v>42.4465581157521</v>
      </c>
    </row>
    <row r="19" customFormat="false" ht="12.8" hidden="false" customHeight="false" outlineLevel="0" collapsed="false">
      <c r="A19" s="21" t="s">
        <v>117</v>
      </c>
      <c r="B19" s="23" t="s">
        <v>118</v>
      </c>
      <c r="C19" s="26" t="n">
        <v>0</v>
      </c>
      <c r="D19" s="17" t="n">
        <v>41.385</v>
      </c>
      <c r="E19" s="18" t="e">
        <f aca="false">D19/C19*100</f>
        <v>#DIV/0!</v>
      </c>
    </row>
    <row r="20" customFormat="false" ht="12.8" hidden="false" customHeight="false" outlineLevel="0" collapsed="false">
      <c r="A20" s="21" t="s">
        <v>119</v>
      </c>
      <c r="B20" s="23" t="s">
        <v>120</v>
      </c>
      <c r="C20" s="26" t="n">
        <v>2807.64</v>
      </c>
      <c r="D20" s="26" t="n">
        <v>2348.675</v>
      </c>
      <c r="E20" s="18" t="n">
        <f aca="false">D20/C20*100</f>
        <v>83.6529968229545</v>
      </c>
    </row>
    <row r="21" customFormat="false" ht="12.8" hidden="false" customHeight="false" outlineLevel="0" collapsed="false">
      <c r="A21" s="21" t="s">
        <v>121</v>
      </c>
      <c r="B21" s="23" t="s">
        <v>122</v>
      </c>
      <c r="C21" s="26" t="n">
        <v>757</v>
      </c>
      <c r="D21" s="26" t="n">
        <v>0</v>
      </c>
      <c r="E21" s="18"/>
    </row>
    <row r="22" customFormat="false" ht="12.8" hidden="false" customHeight="false" outlineLevel="0" collapsed="false">
      <c r="A22" s="21" t="s">
        <v>123</v>
      </c>
      <c r="B22" s="23" t="s">
        <v>124</v>
      </c>
      <c r="C22" s="26" t="n">
        <v>1023.055</v>
      </c>
      <c r="D22" s="17" t="n">
        <v>682.615</v>
      </c>
      <c r="E22" s="18" t="n">
        <f aca="false">D22/C22*100</f>
        <v>66.7231967000797</v>
      </c>
    </row>
    <row r="23" customFormat="false" ht="12.8" hidden="false" customHeight="false" outlineLevel="0" collapsed="false">
      <c r="A23" s="21" t="s">
        <v>125</v>
      </c>
      <c r="B23" s="23" t="s">
        <v>126</v>
      </c>
      <c r="C23" s="26" t="n">
        <v>0</v>
      </c>
      <c r="D23" s="17" t="n">
        <v>-0.5</v>
      </c>
      <c r="E23" s="18" t="e">
        <f aca="false">D23/C23*100</f>
        <v>#DIV/0!</v>
      </c>
    </row>
    <row r="24" customFormat="false" ht="12.8" hidden="false" customHeight="false" outlineLevel="0" collapsed="false">
      <c r="A24" s="24" t="s">
        <v>127</v>
      </c>
      <c r="B24" s="25" t="s">
        <v>128</v>
      </c>
      <c r="C24" s="27" t="n">
        <v>359838.01</v>
      </c>
      <c r="D24" s="27" t="n">
        <v>160954.484</v>
      </c>
      <c r="E24" s="14" t="n">
        <f aca="false">D24/C24*100</f>
        <v>44.7297060141034</v>
      </c>
    </row>
    <row r="25" s="39" customFormat="true" ht="12.8" hidden="false" customHeight="false" outlineLevel="0" collapsed="false">
      <c r="A25" s="21" t="s">
        <v>129</v>
      </c>
      <c r="B25" s="23" t="s">
        <v>130</v>
      </c>
      <c r="C25" s="26" t="n">
        <v>351499.8</v>
      </c>
      <c r="D25" s="26" t="n">
        <v>152616.278</v>
      </c>
      <c r="E25" s="38" t="n">
        <f aca="false">D25/C25*100</f>
        <v>43.4185959707516</v>
      </c>
      <c r="AMH25" s="40"/>
      <c r="AMI25" s="40"/>
      <c r="AMJ25" s="40"/>
    </row>
    <row r="26" s="39" customFormat="true" ht="12.8" hidden="false" customHeight="false" outlineLevel="0" collapsed="false">
      <c r="A26" s="21" t="s">
        <v>131</v>
      </c>
      <c r="B26" s="23" t="s">
        <v>132</v>
      </c>
      <c r="C26" s="26" t="n">
        <v>155254</v>
      </c>
      <c r="D26" s="26" t="n">
        <v>64689</v>
      </c>
      <c r="E26" s="38" t="n">
        <f aca="false">D26/C26*100</f>
        <v>41.666559315702</v>
      </c>
      <c r="AMH26" s="40"/>
      <c r="AMI26" s="40"/>
      <c r="AMJ26" s="40"/>
    </row>
    <row r="27" s="39" customFormat="true" ht="12.8" hidden="false" customHeight="false" outlineLevel="0" collapsed="false">
      <c r="A27" s="21" t="s">
        <v>133</v>
      </c>
      <c r="B27" s="23" t="s">
        <v>134</v>
      </c>
      <c r="C27" s="26" t="n">
        <v>3646.6</v>
      </c>
      <c r="D27" s="26" t="n">
        <v>3293.6</v>
      </c>
      <c r="E27" s="38" t="n">
        <f aca="false">D27/C27*100</f>
        <v>90.3197499040202</v>
      </c>
      <c r="AMH27" s="40"/>
      <c r="AMI27" s="40"/>
      <c r="AMJ27" s="40"/>
    </row>
    <row r="28" s="39" customFormat="true" ht="12.8" hidden="false" customHeight="false" outlineLevel="0" collapsed="false">
      <c r="A28" s="21" t="s">
        <v>135</v>
      </c>
      <c r="B28" s="23" t="s">
        <v>136</v>
      </c>
      <c r="C28" s="26" t="n">
        <v>182559.8</v>
      </c>
      <c r="D28" s="26" t="n">
        <v>80312.178</v>
      </c>
      <c r="E28" s="38" t="n">
        <f aca="false">D28/C28*100</f>
        <v>43.992257879336</v>
      </c>
      <c r="AMH28" s="40"/>
      <c r="AMI28" s="40"/>
      <c r="AMJ28" s="40"/>
    </row>
    <row r="29" s="39" customFormat="true" ht="12.8" hidden="false" customHeight="false" outlineLevel="0" collapsed="false">
      <c r="A29" s="21" t="s">
        <v>137</v>
      </c>
      <c r="B29" s="23" t="s">
        <v>138</v>
      </c>
      <c r="C29" s="26" t="n">
        <v>10039.4</v>
      </c>
      <c r="D29" s="26" t="n">
        <v>4321.5</v>
      </c>
      <c r="E29" s="38" t="n">
        <f aca="false">D29/C29*100</f>
        <v>43.0454011195888</v>
      </c>
      <c r="AMH29" s="40"/>
      <c r="AMI29" s="40"/>
      <c r="AMJ29" s="40"/>
    </row>
    <row r="30" s="39" customFormat="true" ht="35.05" hidden="false" customHeight="false" outlineLevel="0" collapsed="false">
      <c r="A30" s="21" t="s">
        <v>139</v>
      </c>
      <c r="B30" s="23" t="s">
        <v>140</v>
      </c>
      <c r="C30" s="26" t="n">
        <v>8901.94</v>
      </c>
      <c r="D30" s="26" t="n">
        <v>8901.9</v>
      </c>
      <c r="E30" s="38" t="n">
        <f aca="false">D30/C30*100</f>
        <v>99.9995506597438</v>
      </c>
      <c r="AMH30" s="40"/>
      <c r="AMI30" s="40"/>
      <c r="AMJ30" s="40"/>
    </row>
    <row r="31" s="39" customFormat="true" ht="35.05" hidden="false" customHeight="false" outlineLevel="0" collapsed="false">
      <c r="A31" s="21" t="s">
        <v>141</v>
      </c>
      <c r="B31" s="23" t="s">
        <v>142</v>
      </c>
      <c r="C31" s="26" t="n">
        <v>-563.73</v>
      </c>
      <c r="D31" s="26" t="n">
        <v>-563.7</v>
      </c>
      <c r="E31" s="38" t="n">
        <f aca="false">D31/C31*100</f>
        <v>99.9946783034431</v>
      </c>
      <c r="AMH31" s="40"/>
      <c r="AMI31" s="40"/>
      <c r="AMJ31" s="40"/>
    </row>
    <row r="32" customFormat="false" ht="18" hidden="false" customHeight="true" outlineLevel="0" collapsed="false">
      <c r="A32" s="28" t="s">
        <v>143</v>
      </c>
      <c r="B32" s="28"/>
      <c r="C32" s="13" t="n">
        <f aca="false">C9+C24</f>
        <v>530465.535</v>
      </c>
      <c r="D32" s="13" t="n">
        <f aca="false">D9+D24</f>
        <v>232283.82</v>
      </c>
      <c r="E32" s="14" t="n">
        <f aca="false">D32/C32*100</f>
        <v>43.7886732829872</v>
      </c>
    </row>
    <row r="33" customFormat="false" ht="4.5" hidden="false" customHeight="true" outlineLevel="0" collapsed="false">
      <c r="A33" s="33"/>
      <c r="B33" s="34"/>
      <c r="C33" s="35"/>
      <c r="D33" s="35"/>
      <c r="E33" s="36"/>
    </row>
    <row r="34" s="37" customFormat="true" ht="15" hidden="false" customHeight="false" outlineLevel="0" collapsed="false">
      <c r="AMH34" s="0"/>
      <c r="AMI34" s="0"/>
      <c r="AMJ34" s="0"/>
    </row>
  </sheetData>
  <mergeCells count="5">
    <mergeCell ref="B1:E1"/>
    <mergeCell ref="A2:E2"/>
    <mergeCell ref="A3:D3"/>
    <mergeCell ref="A4:D4"/>
    <mergeCell ref="A32:B32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2021-08-25T08:22:51Z</dcterms:created>
  <dc:creator>User</dc:creator>
  <dc:description/>
  <dc:language>ru-RU</dc:language>
  <cp:lastModifiedBy/>
  <dcterms:modified xsi:type="dcterms:W3CDTF">2021-08-26T14:14:06Z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