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31" i="2" l="1"/>
  <c r="E30" i="2"/>
  <c r="E29" i="2"/>
  <c r="E28" i="2"/>
  <c r="E27" i="2"/>
  <c r="E26" i="2"/>
  <c r="E25" i="2"/>
  <c r="E24" i="2"/>
  <c r="E23" i="2"/>
  <c r="E22" i="2"/>
  <c r="E20" i="2"/>
  <c r="E19" i="2"/>
  <c r="E18" i="2"/>
  <c r="E17" i="2"/>
  <c r="E16" i="2"/>
  <c r="E15" i="2"/>
  <c r="E14" i="2"/>
  <c r="E13" i="2"/>
  <c r="E12" i="2"/>
  <c r="E11" i="2"/>
  <c r="E10" i="2"/>
  <c r="D9" i="2"/>
  <c r="C9" i="2"/>
  <c r="C32" i="2" s="1"/>
  <c r="E51" i="1"/>
  <c r="D50" i="1"/>
  <c r="E50" i="1" s="1"/>
  <c r="C50" i="1"/>
  <c r="E49" i="1"/>
  <c r="D48" i="1"/>
  <c r="E48" i="1" s="1"/>
  <c r="C48" i="1"/>
  <c r="E47" i="1"/>
  <c r="E46" i="1"/>
  <c r="E45" i="1"/>
  <c r="D44" i="1"/>
  <c r="E44" i="1" s="1"/>
  <c r="C44" i="1"/>
  <c r="E43" i="1"/>
  <c r="E42" i="1"/>
  <c r="D42" i="1"/>
  <c r="C42" i="1"/>
  <c r="E41" i="1"/>
  <c r="D40" i="1"/>
  <c r="E40" i="1" s="1"/>
  <c r="C40" i="1"/>
  <c r="E39" i="1"/>
  <c r="E38" i="1"/>
  <c r="E37" i="1"/>
  <c r="E36" i="1"/>
  <c r="E35" i="1"/>
  <c r="D34" i="1"/>
  <c r="C34" i="1"/>
  <c r="E33" i="1"/>
  <c r="E32" i="1"/>
  <c r="E31" i="1"/>
  <c r="E30" i="1"/>
  <c r="D29" i="1"/>
  <c r="C29" i="1"/>
  <c r="E28" i="1"/>
  <c r="E27" i="1"/>
  <c r="E26" i="1"/>
  <c r="E25" i="1"/>
  <c r="D24" i="1"/>
  <c r="E24" i="1" s="1"/>
  <c r="C24" i="1"/>
  <c r="E23" i="1"/>
  <c r="E22" i="1"/>
  <c r="E21" i="1"/>
  <c r="D20" i="1"/>
  <c r="E20" i="1" s="1"/>
  <c r="C20" i="1"/>
  <c r="E19" i="1"/>
  <c r="E18" i="1"/>
  <c r="D18" i="1"/>
  <c r="C18" i="1"/>
  <c r="E17" i="1"/>
  <c r="E16" i="1"/>
  <c r="E15" i="1"/>
  <c r="E14" i="1"/>
  <c r="E12" i="1"/>
  <c r="E11" i="1"/>
  <c r="E10" i="1"/>
  <c r="D9" i="1"/>
  <c r="C9" i="1"/>
  <c r="C52" i="1" l="1"/>
  <c r="E34" i="1"/>
  <c r="E29" i="1"/>
  <c r="D52" i="1"/>
  <c r="E9" i="2"/>
  <c r="E9" i="1"/>
  <c r="D32" i="2"/>
  <c r="E32" i="2" s="1"/>
  <c r="E52" i="1" l="1"/>
</calcChain>
</file>

<file path=xl/sharedStrings.xml><?xml version="1.0" encoding="utf-8"?>
<sst xmlns="http://schemas.openxmlformats.org/spreadsheetml/2006/main" count="151" uniqueCount="144">
  <si>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</si>
  <si>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</si>
  <si>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</si>
  <si>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</si>
  <si>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</si>
  <si>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</si>
  <si>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</si>
  <si>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</si>
  <si>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</si>
  <si>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</si>
  <si>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</si>
  <si>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</si>
  <si>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</si>
  <si>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</si>
  <si>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</si>
  <si>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</si>
  <si>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</si>
  <si>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</si>
  <si>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</si>
  <si>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</si>
  <si>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Обеспечение проведение выборов и референдумов</t>
  </si>
  <si>
    <t>01 07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</si>
  <si>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</si>
  <si>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</si>
  <si>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</si>
  <si>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</si>
  <si>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</si>
  <si>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</si>
  <si>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</si>
  <si>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</si>
  <si>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</si>
  <si>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</si>
  <si>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Защита населения и территории от   чрезвычайных ситуаций природного и техногенного характера, гражданская оборона</t>
  </si>
  <si>
    <t>03 09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</si>
  <si>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</si>
  <si>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</si>
  <si>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</si>
  <si>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</si>
  <si>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</si>
  <si>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</si>
  <si>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</si>
  <si>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</si>
  <si>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</si>
  <si>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</si>
  <si>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</si>
  <si>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</si>
  <si>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</si>
  <si>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</si>
  <si>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</si>
  <si>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</si>
  <si>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</si>
  <si>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</si>
  <si>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</si>
  <si>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</si>
  <si>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</si>
  <si>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</si>
  <si>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Другие вопросы а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</si>
  <si>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</si>
  <si>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</si>
  <si>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</si>
  <si>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</si>
  <si>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</si>
  <si>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</si>
  <si>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</si>
  <si>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</si>
  <si>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</si>
  <si>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</si>
  <si>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</si>
  <si>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</si>
  <si>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</si>
  <si>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</si>
  <si>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</si>
  <si>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</si>
  <si>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</si>
  <si>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</si>
  <si>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</si>
  <si>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</si>
  <si>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</si>
  <si>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</si>
  <si>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</si>
  <si>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</si>
  <si>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</si>
  <si>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</si>
  <si>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</si>
  <si>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</si>
  <si>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</si>
  <si>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</si>
  <si>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</si>
  <si>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</si>
  <si>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</si>
  <si>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</si>
  <si>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</si>
  <si>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</si>
  <si>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</si>
  <si>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</si>
  <si>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</si>
  <si>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</si>
  <si>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</si>
  <si>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</si>
  <si>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</si>
  <si>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</si>
  <si>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</si>
  <si>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</si>
  <si>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</si>
  <si>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</si>
  <si>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</si>
  <si>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</si>
  <si>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</si>
  <si>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</si>
  <si>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</si>
  <si>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</si>
  <si>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</si>
  <si>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</si>
  <si>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</si>
  <si>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Жоходы от использования имущества, находящегося в государственной и муниципальной собственности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</si>
  <si>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</si>
  <si>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</si>
  <si>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</si>
  <si>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</si>
  <si>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</si>
  <si>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</si>
  <si>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</si>
  <si>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</si>
  <si>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</si>
  <si>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Прочие неналоговые доходы</t>
  </si>
  <si>
    <t>1 17 00000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</si>
  <si>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</si>
  <si>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</si>
  <si>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</si>
  <si>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</si>
  <si>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</si>
  <si>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</si>
  <si>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</si>
  <si>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</si>
  <si>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</si>
  <si>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</si>
  <si>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</si>
  <si>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</si>
  <si>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</si>
  <si>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</si>
  <si>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</si>
  <si>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</si>
  <si>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</si>
  <si>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На 01.09.2021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</si>
</sst>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5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5" fontId="5" fillId="0" borderId="0" xfId="0" applyNumberFormat="1" applyFont="1" applyBorder="1"/>
    <xf numFmtId="0" fontId="7" fillId="0" borderId="0" xfId="0" applyFont="1"/>
    <xf numFmtId="165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4"/>
  <sheetViews>
    <sheetView topLeftCell="A31" zoomScaleNormal="100" workbookViewId="0">
      <selection activeCell="D52" sqref="D52"/>
    </sheetView>
  </sheetViews>
  <sheetFormatPr defaultColWidth="9.140625" defaultRowHeight="12.75" x14ac:dyDescent="0.2"/>
  <cols>
    <col min="1" max="1" width="61.140625" style="4" customWidth="1"/>
    <col min="2" max="2" width="13" style="4" customWidth="1"/>
    <col min="3" max="3" width="15" style="4" customWidth="1"/>
    <col min="4" max="4" width="14.7109375" style="4" customWidth="1"/>
    <col min="5" max="5" width="11.28515625" style="4" customWidth="1"/>
    <col min="6" max="6" width="2.7109375" style="4" customWidth="1"/>
    <col min="7" max="7" width="4.85546875" style="4" customWidth="1"/>
    <col min="8" max="1021" width="9.140625" style="4"/>
    <col min="1022" max="1024" width="11.5703125" customWidth="1"/>
  </cols>
  <sheetData>
    <row r="1" spans="1:1024" ht="15.75" customHeight="1" x14ac:dyDescent="0.2">
      <c r="A1" s="5"/>
      <c r="B1" s="3"/>
      <c r="C1" s="3"/>
      <c r="D1" s="3"/>
      <c r="E1" s="3"/>
    </row>
    <row r="2" spans="1:1024" ht="15.75" customHeight="1" x14ac:dyDescent="0.25">
      <c r="A2" s="2" t="s">
        <v>0</v>
      </c>
      <c r="B2" s="2"/>
      <c r="C2" s="2"/>
      <c r="D2" s="2"/>
      <c r="E2" s="2"/>
    </row>
    <row r="3" spans="1:1024" ht="15.75" customHeight="1" x14ac:dyDescent="0.25">
      <c r="A3" s="2"/>
      <c r="B3" s="2"/>
      <c r="C3" s="2"/>
      <c r="D3" s="2"/>
      <c r="E3" s="6"/>
    </row>
    <row r="4" spans="1:1024" ht="15.75" customHeight="1" x14ac:dyDescent="0.25">
      <c r="A4" s="2" t="s">
        <v>143</v>
      </c>
      <c r="B4" s="2"/>
      <c r="C4" s="2"/>
      <c r="D4" s="2"/>
      <c r="E4" s="6"/>
    </row>
    <row r="5" spans="1:1024" ht="3.75" customHeight="1" x14ac:dyDescent="0.2"/>
    <row r="6" spans="1:1024" x14ac:dyDescent="0.2">
      <c r="A6" s="7"/>
      <c r="B6" s="7"/>
      <c r="E6" s="4" t="s">
        <v>1</v>
      </c>
    </row>
    <row r="7" spans="1:1024" ht="116.25" customHeight="1" x14ac:dyDescent="0.2">
      <c r="A7" s="8" t="s">
        <v>2</v>
      </c>
      <c r="B7" s="9" t="s">
        <v>3</v>
      </c>
      <c r="C7" s="9" t="s">
        <v>4</v>
      </c>
      <c r="D7" s="10" t="s">
        <v>5</v>
      </c>
      <c r="E7" s="11" t="s">
        <v>6</v>
      </c>
    </row>
    <row r="8" spans="1:1024" s="7" customFormat="1" x14ac:dyDescent="0.2">
      <c r="A8" s="8">
        <v>2</v>
      </c>
      <c r="B8" s="8">
        <v>3</v>
      </c>
      <c r="C8" s="8">
        <v>6</v>
      </c>
      <c r="D8" s="8">
        <v>7</v>
      </c>
      <c r="E8" s="8">
        <v>8</v>
      </c>
      <c r="AMH8"/>
      <c r="AMI8"/>
      <c r="AMJ8"/>
    </row>
    <row r="9" spans="1:1024" ht="17.25" customHeight="1" x14ac:dyDescent="0.2">
      <c r="A9" s="12" t="s">
        <v>7</v>
      </c>
      <c r="B9" s="13" t="s">
        <v>8</v>
      </c>
      <c r="C9" s="14">
        <f>C10+C11+C12+C13+C14+C15+C16+C17</f>
        <v>65872.021000000008</v>
      </c>
      <c r="D9" s="14">
        <f>D10+D11+D12+D13+D14+D15+D16+D17</f>
        <v>33776.028999999995</v>
      </c>
      <c r="E9" s="15">
        <f>D9/C9*100</f>
        <v>51.275228066860123</v>
      </c>
    </row>
    <row r="10" spans="1:1024" ht="25.5" x14ac:dyDescent="0.2">
      <c r="A10" s="16" t="s">
        <v>9</v>
      </c>
      <c r="B10" s="17" t="s">
        <v>10</v>
      </c>
      <c r="C10" s="18">
        <v>2161.1999999999998</v>
      </c>
      <c r="D10" s="18">
        <v>1346.769</v>
      </c>
      <c r="E10" s="19">
        <f>D10/C10*100</f>
        <v>62.315796779566909</v>
      </c>
    </row>
    <row r="11" spans="1:1024" ht="38.25" x14ac:dyDescent="0.2">
      <c r="A11" s="20" t="s">
        <v>11</v>
      </c>
      <c r="B11" s="21" t="s">
        <v>12</v>
      </c>
      <c r="C11" s="18">
        <v>1617.1</v>
      </c>
      <c r="D11" s="18">
        <v>838.98</v>
      </c>
      <c r="E11" s="19">
        <f>D11/C11*100</f>
        <v>51.881763650980147</v>
      </c>
    </row>
    <row r="12" spans="1:1024" ht="38.25" x14ac:dyDescent="0.2">
      <c r="A12" s="22" t="s">
        <v>13</v>
      </c>
      <c r="B12" s="23" t="s">
        <v>14</v>
      </c>
      <c r="C12" s="18">
        <v>22277.3</v>
      </c>
      <c r="D12" s="18">
        <v>10916.565000000001</v>
      </c>
      <c r="E12" s="19">
        <f>D12/C12*100</f>
        <v>49.003088345535595</v>
      </c>
    </row>
    <row r="13" spans="1:1024" x14ac:dyDescent="0.2">
      <c r="A13" s="22" t="s">
        <v>15</v>
      </c>
      <c r="B13" s="23" t="s">
        <v>16</v>
      </c>
      <c r="C13" s="18">
        <v>11.2</v>
      </c>
      <c r="D13" s="18">
        <v>0</v>
      </c>
      <c r="E13" s="19" t="s">
        <v>17</v>
      </c>
    </row>
    <row r="14" spans="1:1024" ht="25.5" x14ac:dyDescent="0.2">
      <c r="A14" s="20" t="s">
        <v>18</v>
      </c>
      <c r="B14" s="21" t="s">
        <v>19</v>
      </c>
      <c r="C14" s="18">
        <v>9466.5</v>
      </c>
      <c r="D14" s="18">
        <v>5488.9809999999998</v>
      </c>
      <c r="E14" s="19">
        <f t="shared" ref="E14:E52" si="0">D14/C14*100</f>
        <v>57.983214493212913</v>
      </c>
    </row>
    <row r="15" spans="1:1024" x14ac:dyDescent="0.2">
      <c r="A15" s="20" t="s">
        <v>20</v>
      </c>
      <c r="B15" s="21" t="s">
        <v>21</v>
      </c>
      <c r="C15" s="18">
        <v>871</v>
      </c>
      <c r="D15" s="18">
        <v>871</v>
      </c>
      <c r="E15" s="19">
        <f t="shared" si="0"/>
        <v>100</v>
      </c>
    </row>
    <row r="16" spans="1:1024" x14ac:dyDescent="0.2">
      <c r="A16" s="22" t="s">
        <v>22</v>
      </c>
      <c r="B16" s="24" t="s">
        <v>23</v>
      </c>
      <c r="C16" s="18">
        <v>2851.4850000000001</v>
      </c>
      <c r="D16" s="18">
        <v>0</v>
      </c>
      <c r="E16" s="19">
        <f t="shared" si="0"/>
        <v>0</v>
      </c>
    </row>
    <row r="17" spans="1:5" x14ac:dyDescent="0.2">
      <c r="A17" s="22" t="s">
        <v>24</v>
      </c>
      <c r="B17" s="24" t="s">
        <v>25</v>
      </c>
      <c r="C17" s="18">
        <v>26616.236000000001</v>
      </c>
      <c r="D17" s="18">
        <v>14313.734</v>
      </c>
      <c r="E17" s="19">
        <f t="shared" si="0"/>
        <v>53.778205152674488</v>
      </c>
    </row>
    <row r="18" spans="1:5" ht="20.25" customHeight="1" x14ac:dyDescent="0.2">
      <c r="A18" s="25" t="s">
        <v>26</v>
      </c>
      <c r="B18" s="26" t="s">
        <v>27</v>
      </c>
      <c r="C18" s="14">
        <f>C19</f>
        <v>305.60000000000002</v>
      </c>
      <c r="D18" s="14">
        <f>D19</f>
        <v>122.774</v>
      </c>
      <c r="E18" s="15">
        <f t="shared" si="0"/>
        <v>40.174738219895282</v>
      </c>
    </row>
    <row r="19" spans="1:5" x14ac:dyDescent="0.2">
      <c r="A19" s="22" t="s">
        <v>28</v>
      </c>
      <c r="B19" s="24" t="s">
        <v>29</v>
      </c>
      <c r="C19" s="27">
        <v>305.60000000000002</v>
      </c>
      <c r="D19" s="18">
        <v>122.774</v>
      </c>
      <c r="E19" s="19">
        <f t="shared" si="0"/>
        <v>40.174738219895282</v>
      </c>
    </row>
    <row r="20" spans="1:5" ht="29.25" customHeight="1" x14ac:dyDescent="0.2">
      <c r="A20" s="25" t="s">
        <v>30</v>
      </c>
      <c r="B20" s="26" t="s">
        <v>31</v>
      </c>
      <c r="C20" s="28">
        <f>C21+C22+C23</f>
        <v>6139.4870000000001</v>
      </c>
      <c r="D20" s="28">
        <f>D21+D22+D23</f>
        <v>3693.768</v>
      </c>
      <c r="E20" s="15">
        <f t="shared" si="0"/>
        <v>60.164114689061151</v>
      </c>
    </row>
    <row r="21" spans="1:5" ht="25.5" x14ac:dyDescent="0.2">
      <c r="A21" s="22" t="s">
        <v>32</v>
      </c>
      <c r="B21" s="24" t="s">
        <v>33</v>
      </c>
      <c r="C21" s="27">
        <v>6094.2870000000003</v>
      </c>
      <c r="D21" s="18">
        <v>3693.768</v>
      </c>
      <c r="E21" s="19">
        <f t="shared" si="0"/>
        <v>60.61033883044891</v>
      </c>
    </row>
    <row r="22" spans="1:5" x14ac:dyDescent="0.2">
      <c r="A22" s="22" t="s">
        <v>34</v>
      </c>
      <c r="B22" s="24" t="s">
        <v>35</v>
      </c>
      <c r="C22" s="27">
        <v>5</v>
      </c>
      <c r="D22" s="18">
        <v>0</v>
      </c>
      <c r="E22" s="19">
        <f t="shared" si="0"/>
        <v>0</v>
      </c>
    </row>
    <row r="23" spans="1:5" ht="25.5" x14ac:dyDescent="0.2">
      <c r="A23" s="22" t="s">
        <v>36</v>
      </c>
      <c r="B23" s="24" t="s">
        <v>37</v>
      </c>
      <c r="C23" s="27">
        <v>40.200000000000003</v>
      </c>
      <c r="D23" s="18">
        <v>0</v>
      </c>
      <c r="E23" s="19">
        <f t="shared" si="0"/>
        <v>0</v>
      </c>
    </row>
    <row r="24" spans="1:5" ht="18.75" customHeight="1" x14ac:dyDescent="0.2">
      <c r="A24" s="25" t="s">
        <v>38</v>
      </c>
      <c r="B24" s="26" t="s">
        <v>39</v>
      </c>
      <c r="C24" s="28">
        <f>+C25+C26+C27+C28</f>
        <v>10329.887999999999</v>
      </c>
      <c r="D24" s="28">
        <f>+D25+D26+D27+D28</f>
        <v>8320.9740000000002</v>
      </c>
      <c r="E24" s="15">
        <f t="shared" si="0"/>
        <v>80.552412572140184</v>
      </c>
    </row>
    <row r="25" spans="1:5" x14ac:dyDescent="0.2">
      <c r="A25" s="22" t="s">
        <v>40</v>
      </c>
      <c r="B25" s="24" t="s">
        <v>41</v>
      </c>
      <c r="C25" s="27">
        <v>220</v>
      </c>
      <c r="D25" s="27">
        <v>7.5529999999999999</v>
      </c>
      <c r="E25" s="19">
        <f t="shared" si="0"/>
        <v>3.4331818181818177</v>
      </c>
    </row>
    <row r="26" spans="1:5" x14ac:dyDescent="0.2">
      <c r="A26" s="22" t="s">
        <v>42</v>
      </c>
      <c r="B26" s="24" t="s">
        <v>43</v>
      </c>
      <c r="C26" s="27">
        <v>178.50800000000001</v>
      </c>
      <c r="D26" s="27">
        <v>0</v>
      </c>
      <c r="E26" s="19">
        <f t="shared" si="0"/>
        <v>0</v>
      </c>
    </row>
    <row r="27" spans="1:5" x14ac:dyDescent="0.2">
      <c r="A27" s="22" t="s">
        <v>44</v>
      </c>
      <c r="B27" s="24" t="s">
        <v>45</v>
      </c>
      <c r="C27" s="27">
        <v>9789.3799999999992</v>
      </c>
      <c r="D27" s="18">
        <v>8178.3680000000004</v>
      </c>
      <c r="E27" s="19">
        <f t="shared" si="0"/>
        <v>83.543268317298953</v>
      </c>
    </row>
    <row r="28" spans="1:5" x14ac:dyDescent="0.2">
      <c r="A28" s="22" t="s">
        <v>46</v>
      </c>
      <c r="B28" s="24" t="s">
        <v>47</v>
      </c>
      <c r="C28" s="27">
        <v>142</v>
      </c>
      <c r="D28" s="18">
        <v>135.053</v>
      </c>
      <c r="E28" s="19">
        <f t="shared" si="0"/>
        <v>95.107746478873239</v>
      </c>
    </row>
    <row r="29" spans="1:5" ht="18" customHeight="1" x14ac:dyDescent="0.2">
      <c r="A29" s="25" t="s">
        <v>48</v>
      </c>
      <c r="B29" s="26" t="s">
        <v>49</v>
      </c>
      <c r="C29" s="28">
        <f>C30+C31+C32+C33</f>
        <v>149211.97</v>
      </c>
      <c r="D29" s="28">
        <f>D30+D31+D32+D33</f>
        <v>14604.51</v>
      </c>
      <c r="E29" s="15">
        <f t="shared" si="0"/>
        <v>9.7877603251267313</v>
      </c>
    </row>
    <row r="30" spans="1:5" x14ac:dyDescent="0.2">
      <c r="A30" s="22" t="s">
        <v>50</v>
      </c>
      <c r="B30" s="24" t="s">
        <v>51</v>
      </c>
      <c r="C30" s="27">
        <v>16408.091</v>
      </c>
      <c r="D30" s="18">
        <v>7408.1540000000005</v>
      </c>
      <c r="E30" s="19">
        <f t="shared" si="0"/>
        <v>45.149396111954772</v>
      </c>
    </row>
    <row r="31" spans="1:5" x14ac:dyDescent="0.2">
      <c r="A31" s="22" t="s">
        <v>52</v>
      </c>
      <c r="B31" s="24" t="s">
        <v>53</v>
      </c>
      <c r="C31" s="27">
        <v>91296.873000000007</v>
      </c>
      <c r="D31" s="18">
        <v>667.77499999999998</v>
      </c>
      <c r="E31" s="19">
        <f t="shared" si="0"/>
        <v>0.73143249933653254</v>
      </c>
    </row>
    <row r="32" spans="1:5" x14ac:dyDescent="0.2">
      <c r="A32" s="20" t="s">
        <v>54</v>
      </c>
      <c r="B32" s="24" t="s">
        <v>55</v>
      </c>
      <c r="C32" s="27">
        <v>41492.237999999998</v>
      </c>
      <c r="D32" s="18">
        <v>6528.5810000000001</v>
      </c>
      <c r="E32" s="19">
        <f t="shared" si="0"/>
        <v>15.734463395298176</v>
      </c>
    </row>
    <row r="33" spans="1:8" x14ac:dyDescent="0.2">
      <c r="A33" s="20" t="s">
        <v>56</v>
      </c>
      <c r="B33" s="24" t="s">
        <v>57</v>
      </c>
      <c r="C33" s="27">
        <v>14.768000000000001</v>
      </c>
      <c r="D33" s="18">
        <v>0</v>
      </c>
      <c r="E33" s="19">
        <f t="shared" si="0"/>
        <v>0</v>
      </c>
    </row>
    <row r="34" spans="1:8" ht="18.75" customHeight="1" x14ac:dyDescent="0.2">
      <c r="A34" s="29" t="s">
        <v>58</v>
      </c>
      <c r="B34" s="30" t="s">
        <v>59</v>
      </c>
      <c r="C34" s="14">
        <f>C35+C36+C37+C38+C39</f>
        <v>366257.54599999997</v>
      </c>
      <c r="D34" s="14">
        <f>D35+D36+D37+D38+D39</f>
        <v>250257.095</v>
      </c>
      <c r="E34" s="15">
        <f t="shared" si="0"/>
        <v>68.328174458963915</v>
      </c>
    </row>
    <row r="35" spans="1:8" x14ac:dyDescent="0.2">
      <c r="A35" s="22" t="s">
        <v>60</v>
      </c>
      <c r="B35" s="21" t="s">
        <v>61</v>
      </c>
      <c r="C35" s="18">
        <v>138618.94699999999</v>
      </c>
      <c r="D35" s="18">
        <v>110184.947</v>
      </c>
      <c r="E35" s="19">
        <f t="shared" si="0"/>
        <v>79.487652578979706</v>
      </c>
    </row>
    <row r="36" spans="1:8" x14ac:dyDescent="0.2">
      <c r="A36" s="22" t="s">
        <v>62</v>
      </c>
      <c r="B36" s="21" t="s">
        <v>63</v>
      </c>
      <c r="C36" s="18">
        <v>125831.54399999999</v>
      </c>
      <c r="D36" s="18">
        <v>88916.444000000003</v>
      </c>
      <c r="E36" s="19">
        <f t="shared" si="0"/>
        <v>70.663079521618215</v>
      </c>
      <c r="H36" s="31"/>
    </row>
    <row r="37" spans="1:8" x14ac:dyDescent="0.2">
      <c r="A37" s="22" t="s">
        <v>64</v>
      </c>
      <c r="B37" s="21" t="s">
        <v>65</v>
      </c>
      <c r="C37" s="18">
        <v>94584.831999999995</v>
      </c>
      <c r="D37" s="18">
        <v>46766.192999999999</v>
      </c>
      <c r="E37" s="19">
        <f t="shared" si="0"/>
        <v>49.44364969639107</v>
      </c>
      <c r="H37" s="31"/>
    </row>
    <row r="38" spans="1:8" x14ac:dyDescent="0.2">
      <c r="A38" s="22" t="s">
        <v>66</v>
      </c>
      <c r="B38" s="21" t="s">
        <v>67</v>
      </c>
      <c r="C38" s="18">
        <v>6965.0339999999997</v>
      </c>
      <c r="D38" s="18">
        <v>4338.1679999999997</v>
      </c>
      <c r="E38" s="19">
        <f t="shared" si="0"/>
        <v>62.284950798517279</v>
      </c>
    </row>
    <row r="39" spans="1:8" x14ac:dyDescent="0.2">
      <c r="A39" s="22" t="s">
        <v>68</v>
      </c>
      <c r="B39" s="21" t="s">
        <v>69</v>
      </c>
      <c r="C39" s="18">
        <v>257.18900000000002</v>
      </c>
      <c r="D39" s="18">
        <v>51.343000000000004</v>
      </c>
      <c r="E39" s="19">
        <f t="shared" si="0"/>
        <v>19.963139947664946</v>
      </c>
    </row>
    <row r="40" spans="1:8" ht="18.75" customHeight="1" x14ac:dyDescent="0.2">
      <c r="A40" s="25" t="s">
        <v>70</v>
      </c>
      <c r="B40" s="30" t="s">
        <v>71</v>
      </c>
      <c r="C40" s="14">
        <f>C41</f>
        <v>24016</v>
      </c>
      <c r="D40" s="14">
        <f>D41</f>
        <v>18037</v>
      </c>
      <c r="E40" s="15">
        <f t="shared" si="0"/>
        <v>75.104097268487678</v>
      </c>
    </row>
    <row r="41" spans="1:8" x14ac:dyDescent="0.2">
      <c r="A41" s="22" t="s">
        <v>72</v>
      </c>
      <c r="B41" s="21" t="s">
        <v>73</v>
      </c>
      <c r="C41" s="18">
        <v>24016</v>
      </c>
      <c r="D41" s="18">
        <v>18037</v>
      </c>
      <c r="E41" s="19">
        <f t="shared" si="0"/>
        <v>75.104097268487678</v>
      </c>
    </row>
    <row r="42" spans="1:8" ht="18.75" customHeight="1" x14ac:dyDescent="0.2">
      <c r="A42" s="29" t="s">
        <v>74</v>
      </c>
      <c r="B42" s="30" t="s">
        <v>75</v>
      </c>
      <c r="C42" s="14">
        <f>C43</f>
        <v>1668.06</v>
      </c>
      <c r="D42" s="14">
        <f>D43</f>
        <v>1620.3530000000001</v>
      </c>
      <c r="E42" s="15">
        <f t="shared" si="0"/>
        <v>97.139970984257175</v>
      </c>
    </row>
    <row r="43" spans="1:8" x14ac:dyDescent="0.2">
      <c r="A43" s="22" t="s">
        <v>76</v>
      </c>
      <c r="B43" s="32" t="s">
        <v>77</v>
      </c>
      <c r="C43" s="33">
        <v>1668.06</v>
      </c>
      <c r="D43" s="18">
        <v>1620.3530000000001</v>
      </c>
      <c r="E43" s="19">
        <f t="shared" si="0"/>
        <v>97.139970984257175</v>
      </c>
    </row>
    <row r="44" spans="1:8" ht="18" customHeight="1" x14ac:dyDescent="0.2">
      <c r="A44" s="25" t="s">
        <v>78</v>
      </c>
      <c r="B44" s="30" t="s">
        <v>79</v>
      </c>
      <c r="C44" s="14">
        <f>C45+C46+C47</f>
        <v>20211.830000000002</v>
      </c>
      <c r="D44" s="14">
        <f>D45+D46+D47</f>
        <v>14000.114</v>
      </c>
      <c r="E44" s="15">
        <f t="shared" si="0"/>
        <v>69.26692931812704</v>
      </c>
    </row>
    <row r="45" spans="1:8" x14ac:dyDescent="0.2">
      <c r="A45" s="22" t="s">
        <v>80</v>
      </c>
      <c r="B45" s="21" t="s">
        <v>81</v>
      </c>
      <c r="C45" s="18">
        <v>1908.2</v>
      </c>
      <c r="D45" s="18">
        <v>1261.107</v>
      </c>
      <c r="E45" s="19">
        <f t="shared" si="0"/>
        <v>66.088827166963625</v>
      </c>
    </row>
    <row r="46" spans="1:8" x14ac:dyDescent="0.2">
      <c r="A46" s="22" t="s">
        <v>82</v>
      </c>
      <c r="B46" s="21" t="s">
        <v>83</v>
      </c>
      <c r="C46" s="18">
        <v>18003.63</v>
      </c>
      <c r="D46" s="18">
        <v>12702.385</v>
      </c>
      <c r="E46" s="19">
        <f t="shared" si="0"/>
        <v>70.554577049183962</v>
      </c>
    </row>
    <row r="47" spans="1:8" ht="12" customHeight="1" x14ac:dyDescent="0.2">
      <c r="A47" s="22" t="s">
        <v>84</v>
      </c>
      <c r="B47" s="21" t="s">
        <v>85</v>
      </c>
      <c r="C47" s="18">
        <v>300</v>
      </c>
      <c r="D47" s="18">
        <v>36.622</v>
      </c>
      <c r="E47" s="19">
        <f t="shared" si="0"/>
        <v>12.207333333333334</v>
      </c>
    </row>
    <row r="48" spans="1:8" ht="19.5" customHeight="1" x14ac:dyDescent="0.2">
      <c r="A48" s="25" t="s">
        <v>86</v>
      </c>
      <c r="B48" s="30" t="s">
        <v>87</v>
      </c>
      <c r="C48" s="14">
        <f>C49</f>
        <v>1112.55</v>
      </c>
      <c r="D48" s="14">
        <f>D49</f>
        <v>1112.55</v>
      </c>
      <c r="E48" s="15">
        <f t="shared" si="0"/>
        <v>100</v>
      </c>
    </row>
    <row r="49" spans="1:1024" x14ac:dyDescent="0.2">
      <c r="A49" s="22" t="s">
        <v>88</v>
      </c>
      <c r="B49" s="21" t="s">
        <v>89</v>
      </c>
      <c r="C49" s="18">
        <v>1112.55</v>
      </c>
      <c r="D49" s="18">
        <v>1112.55</v>
      </c>
      <c r="E49" s="19">
        <f t="shared" si="0"/>
        <v>100</v>
      </c>
    </row>
    <row r="50" spans="1:1024" x14ac:dyDescent="0.2">
      <c r="A50" s="25" t="s">
        <v>90</v>
      </c>
      <c r="B50" s="30" t="s">
        <v>91</v>
      </c>
      <c r="C50" s="14">
        <f>C51</f>
        <v>1499.1179999999999</v>
      </c>
      <c r="D50" s="14">
        <f>D51</f>
        <v>856.31200000000001</v>
      </c>
      <c r="E50" s="15">
        <f t="shared" si="0"/>
        <v>57.121053846328309</v>
      </c>
    </row>
    <row r="51" spans="1:1024" x14ac:dyDescent="0.2">
      <c r="A51" s="22" t="s">
        <v>92</v>
      </c>
      <c r="B51" s="21" t="s">
        <v>93</v>
      </c>
      <c r="C51" s="18">
        <v>1499.1179999999999</v>
      </c>
      <c r="D51" s="18">
        <v>856.31200000000001</v>
      </c>
      <c r="E51" s="19">
        <f t="shared" si="0"/>
        <v>57.121053846328309</v>
      </c>
    </row>
    <row r="52" spans="1:1024" ht="18" customHeight="1" x14ac:dyDescent="0.2">
      <c r="A52" s="29" t="s">
        <v>94</v>
      </c>
      <c r="B52" s="30"/>
      <c r="C52" s="14">
        <f>C9+C18+C20+C24+C29+C34+C40+C42+C44+C48+C50</f>
        <v>646624.07000000007</v>
      </c>
      <c r="D52" s="14">
        <f>D9+D18+D20+D24+D29+D34+D40+D42+D44+D48+D50</f>
        <v>346401.47899999999</v>
      </c>
      <c r="E52" s="15">
        <f t="shared" si="0"/>
        <v>53.570767787843089</v>
      </c>
    </row>
    <row r="53" spans="1:1024" ht="4.5" customHeight="1" x14ac:dyDescent="0.2">
      <c r="A53" s="34"/>
      <c r="B53" s="35"/>
      <c r="C53" s="36"/>
      <c r="D53" s="36"/>
      <c r="E53" s="37"/>
    </row>
    <row r="54" spans="1:1024" s="38" customFormat="1" ht="15.75" x14ac:dyDescent="0.25">
      <c r="AMH54"/>
      <c r="AMI54"/>
      <c r="AMJ54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tabSelected="1" zoomScaleNormal="100" workbookViewId="0">
      <selection activeCell="A4" sqref="A4:D4"/>
    </sheetView>
  </sheetViews>
  <sheetFormatPr defaultColWidth="9.140625" defaultRowHeight="12.75" x14ac:dyDescent="0.2"/>
  <cols>
    <col min="1" max="1" width="61.140625" style="4" customWidth="1"/>
    <col min="2" max="2" width="13" style="4" customWidth="1"/>
    <col min="3" max="3" width="15" style="4" customWidth="1"/>
    <col min="4" max="4" width="14.7109375" style="4" customWidth="1"/>
    <col min="5" max="5" width="11.28515625" style="4" customWidth="1"/>
    <col min="6" max="6" width="2.7109375" style="4" customWidth="1"/>
    <col min="7" max="7" width="4.85546875" style="4" customWidth="1"/>
    <col min="8" max="1021" width="9.140625" style="4"/>
    <col min="1022" max="1024" width="11.5703125" customWidth="1"/>
  </cols>
  <sheetData>
    <row r="1" spans="1:1024" ht="15.75" customHeight="1" x14ac:dyDescent="0.2">
      <c r="A1" s="5"/>
      <c r="B1" s="3"/>
      <c r="C1" s="3"/>
      <c r="D1" s="3"/>
      <c r="E1" s="3"/>
    </row>
    <row r="2" spans="1:1024" ht="15.75" customHeight="1" x14ac:dyDescent="0.25">
      <c r="A2" s="2" t="s">
        <v>95</v>
      </c>
      <c r="B2" s="2"/>
      <c r="C2" s="2"/>
      <c r="D2" s="2"/>
      <c r="E2" s="2"/>
    </row>
    <row r="3" spans="1:1024" ht="15.75" customHeight="1" x14ac:dyDescent="0.25">
      <c r="A3" s="2"/>
      <c r="B3" s="2"/>
      <c r="C3" s="2"/>
      <c r="D3" s="2"/>
      <c r="E3" s="6"/>
    </row>
    <row r="4" spans="1:1024" ht="15.75" customHeight="1" x14ac:dyDescent="0.25">
      <c r="A4" s="2" t="s">
        <v>143</v>
      </c>
      <c r="B4" s="2"/>
      <c r="C4" s="2"/>
      <c r="D4" s="2"/>
      <c r="E4" s="6"/>
    </row>
    <row r="5" spans="1:1024" ht="3.75" customHeight="1" x14ac:dyDescent="0.2"/>
    <row r="6" spans="1:1024" x14ac:dyDescent="0.2">
      <c r="A6" s="7"/>
      <c r="B6" s="7"/>
      <c r="E6" s="4" t="s">
        <v>1</v>
      </c>
    </row>
    <row r="7" spans="1:1024" ht="116.25" customHeight="1" x14ac:dyDescent="0.2">
      <c r="A7" s="8" t="s">
        <v>2</v>
      </c>
      <c r="B7" s="9" t="s">
        <v>3</v>
      </c>
      <c r="C7" s="9" t="s">
        <v>4</v>
      </c>
      <c r="D7" s="10" t="s">
        <v>5</v>
      </c>
      <c r="E7" s="11" t="s">
        <v>6</v>
      </c>
    </row>
    <row r="8" spans="1:1024" s="7" customFormat="1" x14ac:dyDescent="0.2">
      <c r="A8" s="8">
        <v>2</v>
      </c>
      <c r="B8" s="8">
        <v>3</v>
      </c>
      <c r="C8" s="8">
        <v>6</v>
      </c>
      <c r="D8" s="8">
        <v>7</v>
      </c>
      <c r="E8" s="8">
        <v>8</v>
      </c>
      <c r="AMH8"/>
      <c r="AMI8"/>
      <c r="AMJ8"/>
    </row>
    <row r="9" spans="1:1024" x14ac:dyDescent="0.2">
      <c r="A9" s="12" t="s">
        <v>96</v>
      </c>
      <c r="B9" s="13" t="s">
        <v>97</v>
      </c>
      <c r="C9" s="14">
        <f>C10+C11+C12+C13+C14+C15+C16+C17+C18+C19+C20+C22+C23+C21</f>
        <v>175401.45099999997</v>
      </c>
      <c r="D9" s="14">
        <f>D10+D11+D12+D13+D14+D15+D16+D17+D18+D19+D20+D22+D23+D21</f>
        <v>118913.98100000001</v>
      </c>
      <c r="E9" s="15">
        <f t="shared" ref="E9:E20" si="0">D9/C9*100</f>
        <v>67.795323426372363</v>
      </c>
    </row>
    <row r="10" spans="1:1024" x14ac:dyDescent="0.2">
      <c r="A10" s="16" t="s">
        <v>98</v>
      </c>
      <c r="B10" s="17" t="s">
        <v>99</v>
      </c>
      <c r="C10" s="18">
        <v>153000</v>
      </c>
      <c r="D10" s="18">
        <v>101068.3</v>
      </c>
      <c r="E10" s="19">
        <f t="shared" si="0"/>
        <v>66.057712418300653</v>
      </c>
    </row>
    <row r="11" spans="1:1024" ht="25.5" x14ac:dyDescent="0.2">
      <c r="A11" s="20" t="s">
        <v>100</v>
      </c>
      <c r="B11" s="21" t="s">
        <v>101</v>
      </c>
      <c r="C11" s="18">
        <v>1370.43</v>
      </c>
      <c r="D11" s="18">
        <v>883.06</v>
      </c>
      <c r="E11" s="19">
        <f t="shared" si="0"/>
        <v>64.436709645877571</v>
      </c>
    </row>
    <row r="12" spans="1:1024" ht="25.5" x14ac:dyDescent="0.2">
      <c r="A12" s="22" t="s">
        <v>102</v>
      </c>
      <c r="B12" s="23" t="s">
        <v>103</v>
      </c>
      <c r="C12" s="18">
        <v>870</v>
      </c>
      <c r="D12" s="18">
        <v>1613.63</v>
      </c>
      <c r="E12" s="19">
        <f t="shared" si="0"/>
        <v>185.47471264367817</v>
      </c>
    </row>
    <row r="13" spans="1:1024" x14ac:dyDescent="0.2">
      <c r="A13" s="22" t="s">
        <v>104</v>
      </c>
      <c r="B13" s="23" t="s">
        <v>105</v>
      </c>
      <c r="C13" s="18">
        <v>500</v>
      </c>
      <c r="D13" s="18">
        <v>164.40700000000001</v>
      </c>
      <c r="E13" s="19">
        <f t="shared" si="0"/>
        <v>32.881399999999999</v>
      </c>
    </row>
    <row r="14" spans="1:1024" ht="25.5" x14ac:dyDescent="0.2">
      <c r="A14" s="20" t="s">
        <v>106</v>
      </c>
      <c r="B14" s="23" t="s">
        <v>107</v>
      </c>
      <c r="C14" s="18">
        <v>411</v>
      </c>
      <c r="D14" s="18">
        <v>657.48400000000004</v>
      </c>
      <c r="E14" s="19">
        <f t="shared" si="0"/>
        <v>159.97177615571775</v>
      </c>
    </row>
    <row r="15" spans="1:1024" x14ac:dyDescent="0.2">
      <c r="A15" s="20" t="s">
        <v>108</v>
      </c>
      <c r="B15" s="21" t="s">
        <v>109</v>
      </c>
      <c r="C15" s="18">
        <v>250</v>
      </c>
      <c r="D15" s="18">
        <v>39.700000000000003</v>
      </c>
      <c r="E15" s="19">
        <f t="shared" si="0"/>
        <v>15.880000000000003</v>
      </c>
    </row>
    <row r="16" spans="1:1024" x14ac:dyDescent="0.2">
      <c r="A16" s="22" t="s">
        <v>110</v>
      </c>
      <c r="B16" s="24" t="s">
        <v>111</v>
      </c>
      <c r="C16" s="18">
        <v>122</v>
      </c>
      <c r="D16" s="18">
        <v>195.71</v>
      </c>
      <c r="E16" s="19">
        <f t="shared" si="0"/>
        <v>160.41803278688525</v>
      </c>
    </row>
    <row r="17" spans="1:1024" x14ac:dyDescent="0.2">
      <c r="A17" s="22" t="s">
        <v>112</v>
      </c>
      <c r="B17" s="24" t="s">
        <v>113</v>
      </c>
      <c r="C17" s="18">
        <v>0</v>
      </c>
      <c r="D17" s="18">
        <v>1.516</v>
      </c>
      <c r="E17" s="19" t="e">
        <f t="shared" si="0"/>
        <v>#DIV/0!</v>
      </c>
    </row>
    <row r="18" spans="1:1024" ht="25.5" x14ac:dyDescent="0.2">
      <c r="A18" s="22" t="s">
        <v>114</v>
      </c>
      <c r="B18" s="24" t="s">
        <v>115</v>
      </c>
      <c r="C18" s="18">
        <v>12671.4</v>
      </c>
      <c r="D18" s="18">
        <v>8717.8809999999994</v>
      </c>
      <c r="E18" s="19">
        <f t="shared" si="0"/>
        <v>68.799666966554597</v>
      </c>
    </row>
    <row r="19" spans="1:1024" x14ac:dyDescent="0.2">
      <c r="A19" s="22" t="s">
        <v>116</v>
      </c>
      <c r="B19" s="24" t="s">
        <v>117</v>
      </c>
      <c r="C19" s="27">
        <v>0</v>
      </c>
      <c r="D19" s="18">
        <v>43.008000000000003</v>
      </c>
      <c r="E19" s="19" t="e">
        <f t="shared" si="0"/>
        <v>#DIV/0!</v>
      </c>
    </row>
    <row r="20" spans="1:1024" x14ac:dyDescent="0.2">
      <c r="A20" s="22" t="s">
        <v>118</v>
      </c>
      <c r="B20" s="24" t="s">
        <v>119</v>
      </c>
      <c r="C20" s="27">
        <v>4426.5659999999998</v>
      </c>
      <c r="D20" s="27">
        <v>4485.4250000000002</v>
      </c>
      <c r="E20" s="19">
        <f t="shared" si="0"/>
        <v>101.32967632245855</v>
      </c>
    </row>
    <row r="21" spans="1:1024" x14ac:dyDescent="0.2">
      <c r="A21" s="22" t="s">
        <v>120</v>
      </c>
      <c r="B21" s="24" t="s">
        <v>121</v>
      </c>
      <c r="C21" s="27">
        <v>757</v>
      </c>
      <c r="D21" s="27">
        <v>0</v>
      </c>
      <c r="E21" s="19"/>
    </row>
    <row r="22" spans="1:1024" x14ac:dyDescent="0.2">
      <c r="A22" s="22" t="s">
        <v>122</v>
      </c>
      <c r="B22" s="24" t="s">
        <v>123</v>
      </c>
      <c r="C22" s="27">
        <v>1023.0549999999999</v>
      </c>
      <c r="D22" s="18">
        <v>1044.3599999999999</v>
      </c>
      <c r="E22" s="19">
        <f t="shared" ref="E22:E32" si="1">D22/C22*100</f>
        <v>102.08248823377042</v>
      </c>
    </row>
    <row r="23" spans="1:1024" x14ac:dyDescent="0.2">
      <c r="A23" s="22" t="s">
        <v>124</v>
      </c>
      <c r="B23" s="24" t="s">
        <v>125</v>
      </c>
      <c r="C23" s="27">
        <v>0</v>
      </c>
      <c r="D23" s="18">
        <v>-0.5</v>
      </c>
      <c r="E23" s="19" t="e">
        <f t="shared" si="1"/>
        <v>#DIV/0!</v>
      </c>
    </row>
    <row r="24" spans="1:1024" x14ac:dyDescent="0.2">
      <c r="A24" s="25" t="s">
        <v>126</v>
      </c>
      <c r="B24" s="26" t="s">
        <v>127</v>
      </c>
      <c r="C24" s="28">
        <v>352950.33100000001</v>
      </c>
      <c r="D24" s="28">
        <v>229629.43299999999</v>
      </c>
      <c r="E24" s="15">
        <f t="shared" si="1"/>
        <v>65.059985168281358</v>
      </c>
    </row>
    <row r="25" spans="1:1024" s="40" customFormat="1" ht="25.5" x14ac:dyDescent="0.2">
      <c r="A25" s="22" t="s">
        <v>128</v>
      </c>
      <c r="B25" s="24" t="s">
        <v>129</v>
      </c>
      <c r="C25" s="27">
        <v>346196.9</v>
      </c>
      <c r="D25" s="27">
        <v>222876.00200000001</v>
      </c>
      <c r="E25" s="39">
        <f t="shared" si="1"/>
        <v>64.378393336277711</v>
      </c>
      <c r="AMH25" s="41"/>
      <c r="AMI25" s="41"/>
      <c r="AMJ25" s="41"/>
    </row>
    <row r="26" spans="1:1024" s="40" customFormat="1" x14ac:dyDescent="0.2">
      <c r="A26" s="22" t="s">
        <v>130</v>
      </c>
      <c r="B26" s="24" t="s">
        <v>131</v>
      </c>
      <c r="C26" s="27">
        <v>155254</v>
      </c>
      <c r="D26" s="27">
        <v>82148</v>
      </c>
      <c r="E26" s="39">
        <f t="shared" si="1"/>
        <v>52.912002267252376</v>
      </c>
      <c r="AMH26" s="41"/>
      <c r="AMI26" s="41"/>
      <c r="AMJ26" s="41"/>
    </row>
    <row r="27" spans="1:1024" s="40" customFormat="1" x14ac:dyDescent="0.2">
      <c r="A27" s="22" t="s">
        <v>132</v>
      </c>
      <c r="B27" s="24" t="s">
        <v>133</v>
      </c>
      <c r="C27" s="27">
        <v>3646.6</v>
      </c>
      <c r="D27" s="27">
        <v>3293.6</v>
      </c>
      <c r="E27" s="39">
        <f t="shared" si="1"/>
        <v>90.319749904020185</v>
      </c>
      <c r="AMH27" s="41"/>
      <c r="AMI27" s="41"/>
      <c r="AMJ27" s="41"/>
    </row>
    <row r="28" spans="1:1024" s="40" customFormat="1" x14ac:dyDescent="0.2">
      <c r="A28" s="22" t="s">
        <v>134</v>
      </c>
      <c r="B28" s="24" t="s">
        <v>135</v>
      </c>
      <c r="C28" s="27">
        <v>175463.8</v>
      </c>
      <c r="D28" s="27">
        <v>132409.10200000001</v>
      </c>
      <c r="E28" s="39">
        <f t="shared" si="1"/>
        <v>75.462347219198506</v>
      </c>
      <c r="AMH28" s="41"/>
      <c r="AMI28" s="41"/>
      <c r="AMJ28" s="41"/>
    </row>
    <row r="29" spans="1:1024" s="40" customFormat="1" x14ac:dyDescent="0.2">
      <c r="A29" s="22" t="s">
        <v>136</v>
      </c>
      <c r="B29" s="24" t="s">
        <v>137</v>
      </c>
      <c r="C29" s="27">
        <v>11832.5</v>
      </c>
      <c r="D29" s="27">
        <v>5025.3</v>
      </c>
      <c r="E29" s="39">
        <f t="shared" si="1"/>
        <v>42.470314810902174</v>
      </c>
      <c r="AMH29" s="41"/>
      <c r="AMI29" s="41"/>
      <c r="AMJ29" s="41"/>
    </row>
    <row r="30" spans="1:1024" s="40" customFormat="1" ht="38.25" x14ac:dyDescent="0.2">
      <c r="A30" s="22" t="s">
        <v>138</v>
      </c>
      <c r="B30" s="24" t="s">
        <v>139</v>
      </c>
      <c r="C30" s="27">
        <v>8901.94</v>
      </c>
      <c r="D30" s="27">
        <v>8901.9</v>
      </c>
      <c r="E30" s="39">
        <f t="shared" si="1"/>
        <v>99.999550659743818</v>
      </c>
      <c r="AMH30" s="41"/>
      <c r="AMI30" s="41"/>
      <c r="AMJ30" s="41"/>
    </row>
    <row r="31" spans="1:1024" s="40" customFormat="1" ht="38.25" x14ac:dyDescent="0.2">
      <c r="A31" s="22" t="s">
        <v>140</v>
      </c>
      <c r="B31" s="24" t="s">
        <v>141</v>
      </c>
      <c r="C31" s="27">
        <v>-2148.5059999999999</v>
      </c>
      <c r="D31" s="27">
        <v>-2148.5059999999999</v>
      </c>
      <c r="E31" s="39">
        <f t="shared" si="1"/>
        <v>100</v>
      </c>
      <c r="AMH31" s="41"/>
      <c r="AMI31" s="41"/>
      <c r="AMJ31" s="41"/>
    </row>
    <row r="32" spans="1:1024" ht="18" customHeight="1" x14ac:dyDescent="0.2">
      <c r="A32" s="1" t="s">
        <v>142</v>
      </c>
      <c r="B32" s="1"/>
      <c r="C32" s="14">
        <f>C9+C24</f>
        <v>528351.78200000001</v>
      </c>
      <c r="D32" s="14">
        <f>D9+D24</f>
        <v>348543.41399999999</v>
      </c>
      <c r="E32" s="15">
        <f t="shared" si="1"/>
        <v>65.96805875824603</v>
      </c>
    </row>
    <row r="33" spans="1:1024" ht="4.5" customHeight="1" x14ac:dyDescent="0.2">
      <c r="A33" s="34"/>
      <c r="B33" s="35"/>
      <c r="C33" s="36"/>
      <c r="D33" s="36"/>
      <c r="E33" s="37"/>
    </row>
    <row r="34" spans="1:1024" s="38" customFormat="1" ht="15.75" x14ac:dyDescent="0.25">
      <c r="AMH34"/>
      <c r="AMI34"/>
      <c r="AMJ34"/>
    </row>
  </sheetData>
  <mergeCells count="5">
    <mergeCell ref="B1:E1"/>
    <mergeCell ref="A2:E2"/>
    <mergeCell ref="A3:D3"/>
    <mergeCell ref="A4:D4"/>
    <mergeCell ref="A32:B32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dcterms:created xsi:type="dcterms:W3CDTF">2021-08-25T08:22:51Z</dcterms:created>
  <dcterms:modified xsi:type="dcterms:W3CDTF">2021-09-28T08:46:58Z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