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расходы" sheetId="1" r:id="rId1"/>
    <sheet name="доходы" sheetId="2" r:id="rId2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31" i="2" l="1"/>
  <c r="E30" i="2"/>
  <c r="E29" i="2"/>
  <c r="E28" i="2"/>
  <c r="E27" i="2"/>
  <c r="E26" i="2"/>
  <c r="E25" i="2"/>
  <c r="E24" i="2"/>
  <c r="E23" i="2"/>
  <c r="E22" i="2"/>
  <c r="E20" i="2"/>
  <c r="E19" i="2"/>
  <c r="E18" i="2"/>
  <c r="E17" i="2"/>
  <c r="E16" i="2"/>
  <c r="E15" i="2"/>
  <c r="E14" i="2"/>
  <c r="E13" i="2"/>
  <c r="E12" i="2"/>
  <c r="E11" i="2"/>
  <c r="E10" i="2"/>
  <c r="C32" i="2"/>
  <c r="E51" i="1"/>
  <c r="D50" i="1"/>
  <c r="E50" i="1" s="1"/>
  <c r="C50" i="1"/>
  <c r="E49" i="1"/>
  <c r="D48" i="1"/>
  <c r="E48" i="1" s="1"/>
  <c r="C48" i="1"/>
  <c r="E47" i="1"/>
  <c r="E46" i="1"/>
  <c r="E45" i="1"/>
  <c r="D44" i="1"/>
  <c r="E44" i="1" s="1"/>
  <c r="C44" i="1"/>
  <c r="E43" i="1"/>
  <c r="E42" i="1"/>
  <c r="D42" i="1"/>
  <c r="C42" i="1"/>
  <c r="E41" i="1"/>
  <c r="D40" i="1"/>
  <c r="E40" i="1" s="1"/>
  <c r="C40" i="1"/>
  <c r="E39" i="1"/>
  <c r="E38" i="1"/>
  <c r="E37" i="1"/>
  <c r="E36" i="1"/>
  <c r="E35" i="1"/>
  <c r="D34" i="1"/>
  <c r="C34" i="1"/>
  <c r="E33" i="1"/>
  <c r="E32" i="1"/>
  <c r="E31" i="1"/>
  <c r="E30" i="1"/>
  <c r="D29" i="1"/>
  <c r="C29" i="1"/>
  <c r="E28" i="1"/>
  <c r="E27" i="1"/>
  <c r="E26" i="1"/>
  <c r="E25" i="1"/>
  <c r="D24" i="1"/>
  <c r="E24" i="1" s="1"/>
  <c r="C24" i="1"/>
  <c r="E23" i="1"/>
  <c r="E22" i="1"/>
  <c r="E21" i="1"/>
  <c r="D20" i="1"/>
  <c r="C20" i="1"/>
  <c r="E19" i="1"/>
  <c r="D18" i="1"/>
  <c r="E18" i="1" s="1"/>
  <c r="C18" i="1"/>
  <c r="E17" i="1"/>
  <c r="E16" i="1"/>
  <c r="E15" i="1"/>
  <c r="E14" i="1"/>
  <c r="E12" i="1"/>
  <c r="E11" i="1"/>
  <c r="E10" i="1"/>
  <c r="D9" i="1"/>
  <c r="C9" i="1"/>
  <c r="E20" i="1" l="1"/>
  <c r="C52" i="1"/>
  <c r="E34" i="1"/>
  <c r="E29" i="1"/>
  <c r="D52" i="1"/>
  <c r="E9" i="2"/>
  <c r="E9" i="1"/>
  <c r="D32" i="2"/>
  <c r="E32" i="2" s="1"/>
  <c r="E52" i="1" l="1"/>
</calcChain>
</file>

<file path=xl/sharedStrings.xml><?xml version="1.0" encoding="utf-8"?>
<sst xmlns="http://schemas.openxmlformats.org/spreadsheetml/2006/main" count="151" uniqueCount="144">
  <si>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</si>
  <si>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</si>
  <si>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</si>
  <si>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</si>
  <si>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</si>
  <si>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</si>
  <si>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</si>
  <si>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</si>
  <si>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</si>
  <si>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</si>
  <si>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</si>
  <si>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</si>
  <si>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</si>
  <si>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</si>
  <si>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</si>
  <si>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</si>
  <si>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</si>
  <si>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</si>
  <si>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</si>
  <si>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</si>
  <si>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Обеспечение проведение выборов и референдумов</t>
  </si>
  <si>
    <t>01 07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</si>
  <si>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</si>
  <si>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</si>
  <si>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</si>
  <si>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</si>
  <si>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</si>
  <si>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</si>
  <si>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</si>
  <si>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</si>
  <si>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</si>
  <si>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</si>
  <si>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Защита населения и территории от   чрезвычайных ситуаций природного и техногенного характера, гражданская оборона</t>
  </si>
  <si>
    <t>03 09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</si>
  <si>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</si>
  <si>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</si>
  <si>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</si>
  <si>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</si>
  <si>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</si>
  <si>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</si>
  <si>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</si>
  <si>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</si>
  <si>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</si>
  <si>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</si>
  <si>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</si>
  <si>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</si>
  <si>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</si>
  <si>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</si>
  <si>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</si>
  <si>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</si>
  <si>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</si>
  <si>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</si>
  <si>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</si>
  <si>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</si>
  <si>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</si>
  <si>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</si>
  <si>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Другие вопросы а области жилищно-коммунального хозяйства</t>
  </si>
  <si>
    <t>05 05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</si>
  <si>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</si>
  <si>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</si>
  <si>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</si>
  <si>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</si>
  <si>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</si>
  <si>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</si>
  <si>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</si>
  <si>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</si>
  <si>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</si>
  <si>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</si>
  <si>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</si>
  <si>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</si>
  <si>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</si>
  <si>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</si>
  <si>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</si>
  <si>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</si>
  <si>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</si>
  <si>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</si>
  <si>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</si>
  <si>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</si>
  <si>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</si>
  <si>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</si>
  <si>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</si>
  <si>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</si>
  <si>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</si>
  <si>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</si>
  <si>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</si>
  <si>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</si>
  <si>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</si>
  <si>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</si>
  <si>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</si>
  <si>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</si>
  <si>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</si>
  <si>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</si>
  <si>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</si>
  <si>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</si>
  <si>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</si>
  <si>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</si>
  <si>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</si>
  <si>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</si>
  <si>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</si>
  <si>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</si>
  <si>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</si>
  <si>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</si>
  <si>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</si>
  <si>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</si>
  <si>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</si>
  <si>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</si>
  <si>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</si>
  <si>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</si>
  <si>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</si>
  <si>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</si>
  <si>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Земельный налог\</t>
  </si>
  <si>
    <t>1 06 06000</t>
  </si>
  <si>
    <t>Государственная пошлина</t>
  </si>
  <si>
    <t>1 08 00000</t>
  </si>
  <si>
    <t>Жоходы от использования имущества, находящегося в государственной и муниципальной собственности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</si>
  <si>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</si>
  <si>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</si>
  <si>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</si>
  <si>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</si>
  <si>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</si>
  <si>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</si>
  <si>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</si>
  <si>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</si>
  <si>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</si>
  <si>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Прочие неналоговые доходы</t>
  </si>
  <si>
    <t>1 17 00000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</si>
  <si>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</si>
  <si>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</si>
  <si>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</si>
  <si>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</si>
  <si>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</si>
  <si>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</si>
  <si>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</si>
  <si>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</si>
  <si>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</si>
  <si>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</si>
  <si>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</si>
  <si>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</si>
  <si>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</si>
  <si>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</si>
  <si>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</si>
  <si>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</si>
  <si>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</si>
  <si>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На 01.10.2021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</si>
</sst>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distributed" textRotation="90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165" fontId="5" fillId="0" borderId="1" xfId="0" applyNumberFormat="1" applyFont="1" applyBorder="1"/>
    <xf numFmtId="0" fontId="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65" fontId="5" fillId="0" borderId="0" xfId="0" applyNumberFormat="1" applyFont="1" applyBorder="1"/>
    <xf numFmtId="0" fontId="7" fillId="0" borderId="0" xfId="0" applyFont="1"/>
    <xf numFmtId="165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4"/>
  <sheetViews>
    <sheetView tabSelected="1" zoomScaleNormal="100" workbookViewId="0">
      <selection activeCell="A4" sqref="A4:D4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39"/>
      <c r="C1" s="39"/>
      <c r="D1" s="39"/>
      <c r="E1" s="39"/>
    </row>
    <row r="2" spans="1:1024" ht="15.75" customHeight="1" x14ac:dyDescent="0.25">
      <c r="A2" s="40" t="s">
        <v>0</v>
      </c>
      <c r="B2" s="40"/>
      <c r="C2" s="40"/>
      <c r="D2" s="40"/>
      <c r="E2" s="40"/>
    </row>
    <row r="3" spans="1:1024" ht="15.75" customHeight="1" x14ac:dyDescent="0.25">
      <c r="A3" s="40"/>
      <c r="B3" s="40"/>
      <c r="C3" s="40"/>
      <c r="D3" s="40"/>
      <c r="E3" s="3"/>
    </row>
    <row r="4" spans="1:1024" ht="15.75" customHeight="1" x14ac:dyDescent="0.25">
      <c r="A4" s="40" t="s">
        <v>143</v>
      </c>
      <c r="B4" s="40"/>
      <c r="C4" s="40"/>
      <c r="D4" s="40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ht="17.25" customHeight="1" x14ac:dyDescent="0.2">
      <c r="A9" s="9" t="s">
        <v>7</v>
      </c>
      <c r="B9" s="10" t="s">
        <v>8</v>
      </c>
      <c r="C9" s="11">
        <f>C10+C11+C12+C13+C14+C15+C16+C17</f>
        <v>64448.5</v>
      </c>
      <c r="D9" s="11">
        <f>D10+D11+D12+D13+D14+D15+D16+D17</f>
        <v>36842.699999999997</v>
      </c>
      <c r="E9" s="12">
        <f>D9/C9*100</f>
        <v>57.166109374151453</v>
      </c>
    </row>
    <row r="10" spans="1:1024" ht="25.5" x14ac:dyDescent="0.2">
      <c r="A10" s="13" t="s">
        <v>9</v>
      </c>
      <c r="B10" s="14" t="s">
        <v>10</v>
      </c>
      <c r="C10" s="15">
        <v>2161.1999999999998</v>
      </c>
      <c r="D10" s="15">
        <v>1519.5</v>
      </c>
      <c r="E10" s="16">
        <f>D10/C10*100</f>
        <v>70.308162132148809</v>
      </c>
    </row>
    <row r="11" spans="1:1024" ht="38.25" x14ac:dyDescent="0.2">
      <c r="A11" s="17" t="s">
        <v>11</v>
      </c>
      <c r="B11" s="18" t="s">
        <v>12</v>
      </c>
      <c r="C11" s="15">
        <v>1470.7</v>
      </c>
      <c r="D11" s="15">
        <v>880.8</v>
      </c>
      <c r="E11" s="16">
        <f>D11/C11*100</f>
        <v>59.889848371523755</v>
      </c>
    </row>
    <row r="12" spans="1:1024" ht="38.25" x14ac:dyDescent="0.2">
      <c r="A12" s="19" t="s">
        <v>13</v>
      </c>
      <c r="B12" s="20" t="s">
        <v>14</v>
      </c>
      <c r="C12" s="15">
        <v>22277.3</v>
      </c>
      <c r="D12" s="15">
        <v>12233.8</v>
      </c>
      <c r="E12" s="16">
        <f>D12/C12*100</f>
        <v>54.915990717007887</v>
      </c>
    </row>
    <row r="13" spans="1:1024" x14ac:dyDescent="0.2">
      <c r="A13" s="19" t="s">
        <v>15</v>
      </c>
      <c r="B13" s="20" t="s">
        <v>16</v>
      </c>
      <c r="C13" s="15">
        <v>11.2</v>
      </c>
      <c r="D13" s="15">
        <v>0</v>
      </c>
      <c r="E13" s="16" t="s">
        <v>17</v>
      </c>
    </row>
    <row r="14" spans="1:1024" ht="25.5" x14ac:dyDescent="0.2">
      <c r="A14" s="17" t="s">
        <v>18</v>
      </c>
      <c r="B14" s="18" t="s">
        <v>19</v>
      </c>
      <c r="C14" s="15">
        <v>9466.5</v>
      </c>
      <c r="D14" s="15">
        <v>6218.5</v>
      </c>
      <c r="E14" s="16">
        <f t="shared" ref="E14:E52" si="0">D14/C14*100</f>
        <v>65.689536787619502</v>
      </c>
    </row>
    <row r="15" spans="1:1024" x14ac:dyDescent="0.2">
      <c r="A15" s="17" t="s">
        <v>20</v>
      </c>
      <c r="B15" s="18" t="s">
        <v>21</v>
      </c>
      <c r="C15" s="15">
        <v>871</v>
      </c>
      <c r="D15" s="15">
        <v>871</v>
      </c>
      <c r="E15" s="16">
        <f t="shared" si="0"/>
        <v>100</v>
      </c>
    </row>
    <row r="16" spans="1:1024" x14ac:dyDescent="0.2">
      <c r="A16" s="19" t="s">
        <v>22</v>
      </c>
      <c r="B16" s="21" t="s">
        <v>23</v>
      </c>
      <c r="C16" s="15">
        <v>2859.4</v>
      </c>
      <c r="D16" s="15">
        <v>0</v>
      </c>
      <c r="E16" s="16">
        <f t="shared" si="0"/>
        <v>0</v>
      </c>
    </row>
    <row r="17" spans="1:5" x14ac:dyDescent="0.2">
      <c r="A17" s="19" t="s">
        <v>24</v>
      </c>
      <c r="B17" s="21" t="s">
        <v>25</v>
      </c>
      <c r="C17" s="15">
        <v>25331.200000000001</v>
      </c>
      <c r="D17" s="15">
        <v>15119.1</v>
      </c>
      <c r="E17" s="16">
        <f t="shared" si="0"/>
        <v>59.685684057604846</v>
      </c>
    </row>
    <row r="18" spans="1:5" ht="20.25" customHeight="1" x14ac:dyDescent="0.2">
      <c r="A18" s="22" t="s">
        <v>26</v>
      </c>
      <c r="B18" s="23" t="s">
        <v>27</v>
      </c>
      <c r="C18" s="11">
        <f>C19</f>
        <v>305.60000000000002</v>
      </c>
      <c r="D18" s="11">
        <f>D19</f>
        <v>136.4</v>
      </c>
      <c r="E18" s="12">
        <f t="shared" si="0"/>
        <v>44.633507853403145</v>
      </c>
    </row>
    <row r="19" spans="1:5" x14ac:dyDescent="0.2">
      <c r="A19" s="19" t="s">
        <v>28</v>
      </c>
      <c r="B19" s="21" t="s">
        <v>29</v>
      </c>
      <c r="C19" s="24">
        <v>305.60000000000002</v>
      </c>
      <c r="D19" s="15">
        <v>136.4</v>
      </c>
      <c r="E19" s="16">
        <f t="shared" si="0"/>
        <v>44.633507853403145</v>
      </c>
    </row>
    <row r="20" spans="1:5" ht="29.25" customHeight="1" x14ac:dyDescent="0.2">
      <c r="A20" s="22" t="s">
        <v>30</v>
      </c>
      <c r="B20" s="23" t="s">
        <v>31</v>
      </c>
      <c r="C20" s="25">
        <f>C21+C22+C23</f>
        <v>6123.1869999999999</v>
      </c>
      <c r="D20" s="25">
        <f>D21+D22+D23</f>
        <v>4118.3999999999996</v>
      </c>
      <c r="E20" s="12">
        <f t="shared" si="0"/>
        <v>67.259092364809376</v>
      </c>
    </row>
    <row r="21" spans="1:5" ht="25.5" x14ac:dyDescent="0.2">
      <c r="A21" s="19" t="s">
        <v>32</v>
      </c>
      <c r="B21" s="21" t="s">
        <v>33</v>
      </c>
      <c r="C21" s="24">
        <v>6094.2870000000003</v>
      </c>
      <c r="D21" s="15">
        <v>4118.3999999999996</v>
      </c>
      <c r="E21" s="16">
        <f t="shared" si="0"/>
        <v>67.578044814758471</v>
      </c>
    </row>
    <row r="22" spans="1:5" x14ac:dyDescent="0.2">
      <c r="A22" s="19" t="s">
        <v>34</v>
      </c>
      <c r="B22" s="21" t="s">
        <v>35</v>
      </c>
      <c r="C22" s="24">
        <v>5</v>
      </c>
      <c r="D22" s="15">
        <v>0</v>
      </c>
      <c r="E22" s="16">
        <f t="shared" si="0"/>
        <v>0</v>
      </c>
    </row>
    <row r="23" spans="1:5" ht="25.5" x14ac:dyDescent="0.2">
      <c r="A23" s="19" t="s">
        <v>36</v>
      </c>
      <c r="B23" s="21" t="s">
        <v>37</v>
      </c>
      <c r="C23" s="24">
        <v>23.9</v>
      </c>
      <c r="D23" s="15">
        <v>0</v>
      </c>
      <c r="E23" s="16">
        <f t="shared" si="0"/>
        <v>0</v>
      </c>
    </row>
    <row r="24" spans="1:5" ht="18.75" customHeight="1" x14ac:dyDescent="0.2">
      <c r="A24" s="22" t="s">
        <v>38</v>
      </c>
      <c r="B24" s="23" t="s">
        <v>39</v>
      </c>
      <c r="C24" s="25">
        <f>+C25+C26+C27+C28</f>
        <v>10329.887999999999</v>
      </c>
      <c r="D24" s="25">
        <f>+D25+D26+D27+D28</f>
        <v>8375.8209999999999</v>
      </c>
      <c r="E24" s="12">
        <f t="shared" si="0"/>
        <v>81.08336702198514</v>
      </c>
    </row>
    <row r="25" spans="1:5" x14ac:dyDescent="0.2">
      <c r="A25" s="19" t="s">
        <v>40</v>
      </c>
      <c r="B25" s="21" t="s">
        <v>41</v>
      </c>
      <c r="C25" s="24">
        <v>220</v>
      </c>
      <c r="D25" s="24">
        <v>62.4</v>
      </c>
      <c r="E25" s="16">
        <f t="shared" si="0"/>
        <v>28.363636363636363</v>
      </c>
    </row>
    <row r="26" spans="1:5" x14ac:dyDescent="0.2">
      <c r="A26" s="19" t="s">
        <v>42</v>
      </c>
      <c r="B26" s="21" t="s">
        <v>43</v>
      </c>
      <c r="C26" s="24">
        <v>178.50800000000001</v>
      </c>
      <c r="D26" s="24">
        <v>0</v>
      </c>
      <c r="E26" s="16">
        <f t="shared" si="0"/>
        <v>0</v>
      </c>
    </row>
    <row r="27" spans="1:5" x14ac:dyDescent="0.2">
      <c r="A27" s="19" t="s">
        <v>44</v>
      </c>
      <c r="B27" s="21" t="s">
        <v>45</v>
      </c>
      <c r="C27" s="24">
        <v>9789.3799999999992</v>
      </c>
      <c r="D27" s="15">
        <v>8178.3680000000004</v>
      </c>
      <c r="E27" s="16">
        <f t="shared" si="0"/>
        <v>83.543268317298953</v>
      </c>
    </row>
    <row r="28" spans="1:5" x14ac:dyDescent="0.2">
      <c r="A28" s="19" t="s">
        <v>46</v>
      </c>
      <c r="B28" s="21" t="s">
        <v>47</v>
      </c>
      <c r="C28" s="24">
        <v>142</v>
      </c>
      <c r="D28" s="15">
        <v>135.053</v>
      </c>
      <c r="E28" s="16">
        <f t="shared" si="0"/>
        <v>95.107746478873239</v>
      </c>
    </row>
    <row r="29" spans="1:5" ht="18" customHeight="1" x14ac:dyDescent="0.2">
      <c r="A29" s="22" t="s">
        <v>48</v>
      </c>
      <c r="B29" s="23" t="s">
        <v>49</v>
      </c>
      <c r="C29" s="25">
        <f>C30+C31+C32+C33</f>
        <v>150730.568</v>
      </c>
      <c r="D29" s="25">
        <f>D30+D31+D32+D33</f>
        <v>19639</v>
      </c>
      <c r="E29" s="12">
        <f t="shared" si="0"/>
        <v>13.029208514625912</v>
      </c>
    </row>
    <row r="30" spans="1:5" x14ac:dyDescent="0.2">
      <c r="A30" s="19" t="s">
        <v>50</v>
      </c>
      <c r="B30" s="21" t="s">
        <v>51</v>
      </c>
      <c r="C30" s="24">
        <v>15180.1</v>
      </c>
      <c r="D30" s="15">
        <v>8454.4</v>
      </c>
      <c r="E30" s="16">
        <f t="shared" si="0"/>
        <v>55.693967760423178</v>
      </c>
    </row>
    <row r="31" spans="1:5" x14ac:dyDescent="0.2">
      <c r="A31" s="19" t="s">
        <v>52</v>
      </c>
      <c r="B31" s="21" t="s">
        <v>53</v>
      </c>
      <c r="C31" s="24">
        <v>92392.9</v>
      </c>
      <c r="D31" s="15">
        <v>4085.4</v>
      </c>
      <c r="E31" s="16">
        <f t="shared" si="0"/>
        <v>4.4217683393420932</v>
      </c>
    </row>
    <row r="32" spans="1:5" x14ac:dyDescent="0.2">
      <c r="A32" s="17" t="s">
        <v>54</v>
      </c>
      <c r="B32" s="21" t="s">
        <v>55</v>
      </c>
      <c r="C32" s="24">
        <v>43142.8</v>
      </c>
      <c r="D32" s="15">
        <v>7099.2</v>
      </c>
      <c r="E32" s="16">
        <f t="shared" si="0"/>
        <v>16.45512113261077</v>
      </c>
    </row>
    <row r="33" spans="1:8" x14ac:dyDescent="0.2">
      <c r="A33" s="17" t="s">
        <v>56</v>
      </c>
      <c r="B33" s="21" t="s">
        <v>57</v>
      </c>
      <c r="C33" s="24">
        <v>14.768000000000001</v>
      </c>
      <c r="D33" s="15">
        <v>0</v>
      </c>
      <c r="E33" s="16">
        <f t="shared" si="0"/>
        <v>0</v>
      </c>
    </row>
    <row r="34" spans="1:8" ht="18.75" customHeight="1" x14ac:dyDescent="0.2">
      <c r="A34" s="26" t="s">
        <v>58</v>
      </c>
      <c r="B34" s="27" t="s">
        <v>59</v>
      </c>
      <c r="C34" s="11">
        <f>C35+C36+C37+C38+C39</f>
        <v>366257.54599999997</v>
      </c>
      <c r="D34" s="11">
        <f>D35+D36+D37+D38+D39</f>
        <v>265302.7</v>
      </c>
      <c r="E34" s="12">
        <f t="shared" si="0"/>
        <v>72.436104838642706</v>
      </c>
    </row>
    <row r="35" spans="1:8" x14ac:dyDescent="0.2">
      <c r="A35" s="19" t="s">
        <v>60</v>
      </c>
      <c r="B35" s="18" t="s">
        <v>61</v>
      </c>
      <c r="C35" s="15">
        <v>138618.94699999999</v>
      </c>
      <c r="D35" s="15">
        <v>116384.9</v>
      </c>
      <c r="E35" s="16">
        <f t="shared" si="0"/>
        <v>83.960311716983398</v>
      </c>
    </row>
    <row r="36" spans="1:8" x14ac:dyDescent="0.2">
      <c r="A36" s="19" t="s">
        <v>62</v>
      </c>
      <c r="B36" s="18" t="s">
        <v>63</v>
      </c>
      <c r="C36" s="15">
        <v>125831.54399999999</v>
      </c>
      <c r="D36" s="15">
        <v>95356.2</v>
      </c>
      <c r="E36" s="16">
        <f t="shared" si="0"/>
        <v>75.780839182899967</v>
      </c>
      <c r="H36" s="28"/>
    </row>
    <row r="37" spans="1:8" x14ac:dyDescent="0.2">
      <c r="A37" s="19" t="s">
        <v>64</v>
      </c>
      <c r="B37" s="18" t="s">
        <v>65</v>
      </c>
      <c r="C37" s="15">
        <v>94584.831999999995</v>
      </c>
      <c r="D37" s="15">
        <v>47885.3</v>
      </c>
      <c r="E37" s="16">
        <f t="shared" si="0"/>
        <v>50.626827777206394</v>
      </c>
      <c r="H37" s="28"/>
    </row>
    <row r="38" spans="1:8" x14ac:dyDescent="0.2">
      <c r="A38" s="19" t="s">
        <v>66</v>
      </c>
      <c r="B38" s="18" t="s">
        <v>67</v>
      </c>
      <c r="C38" s="15">
        <v>6965.0339999999997</v>
      </c>
      <c r="D38" s="15">
        <v>5609.9</v>
      </c>
      <c r="E38" s="16">
        <f t="shared" si="0"/>
        <v>80.543756139596738</v>
      </c>
    </row>
    <row r="39" spans="1:8" x14ac:dyDescent="0.2">
      <c r="A39" s="19" t="s">
        <v>68</v>
      </c>
      <c r="B39" s="18" t="s">
        <v>69</v>
      </c>
      <c r="C39" s="15">
        <v>257.18900000000002</v>
      </c>
      <c r="D39" s="15">
        <v>66.400000000000006</v>
      </c>
      <c r="E39" s="16">
        <f t="shared" si="0"/>
        <v>25.81758939923558</v>
      </c>
    </row>
    <row r="40" spans="1:8" ht="18.75" customHeight="1" x14ac:dyDescent="0.2">
      <c r="A40" s="22" t="s">
        <v>70</v>
      </c>
      <c r="B40" s="27" t="s">
        <v>71</v>
      </c>
      <c r="C40" s="11">
        <f>C41</f>
        <v>24016</v>
      </c>
      <c r="D40" s="11">
        <f>D41</f>
        <v>18037</v>
      </c>
      <c r="E40" s="12">
        <f t="shared" si="0"/>
        <v>75.104097268487678</v>
      </c>
    </row>
    <row r="41" spans="1:8" x14ac:dyDescent="0.2">
      <c r="A41" s="19" t="s">
        <v>72</v>
      </c>
      <c r="B41" s="18" t="s">
        <v>73</v>
      </c>
      <c r="C41" s="15">
        <v>24016</v>
      </c>
      <c r="D41" s="15">
        <v>18037</v>
      </c>
      <c r="E41" s="16">
        <f t="shared" si="0"/>
        <v>75.104097268487678</v>
      </c>
    </row>
    <row r="42" spans="1:8" ht="18.75" customHeight="1" x14ac:dyDescent="0.2">
      <c r="A42" s="26" t="s">
        <v>74</v>
      </c>
      <c r="B42" s="27" t="s">
        <v>75</v>
      </c>
      <c r="C42" s="11">
        <f>C43</f>
        <v>1668.06</v>
      </c>
      <c r="D42" s="11">
        <f>D43</f>
        <v>1620.3530000000001</v>
      </c>
      <c r="E42" s="12">
        <f t="shared" si="0"/>
        <v>97.139970984257175</v>
      </c>
    </row>
    <row r="43" spans="1:8" x14ac:dyDescent="0.2">
      <c r="A43" s="19" t="s">
        <v>76</v>
      </c>
      <c r="B43" s="29" t="s">
        <v>77</v>
      </c>
      <c r="C43" s="30">
        <v>1668.06</v>
      </c>
      <c r="D43" s="15">
        <v>1620.3530000000001</v>
      </c>
      <c r="E43" s="16">
        <f t="shared" si="0"/>
        <v>97.139970984257175</v>
      </c>
    </row>
    <row r="44" spans="1:8" ht="18" customHeight="1" x14ac:dyDescent="0.2">
      <c r="A44" s="22" t="s">
        <v>78</v>
      </c>
      <c r="B44" s="27" t="s">
        <v>79</v>
      </c>
      <c r="C44" s="11">
        <f>C45+C46+C47</f>
        <v>20211.830000000002</v>
      </c>
      <c r="D44" s="11">
        <f>D45+D46+D47</f>
        <v>15263.7</v>
      </c>
      <c r="E44" s="12">
        <f t="shared" si="0"/>
        <v>75.518644279117723</v>
      </c>
    </row>
    <row r="45" spans="1:8" x14ac:dyDescent="0.2">
      <c r="A45" s="19" t="s">
        <v>80</v>
      </c>
      <c r="B45" s="18" t="s">
        <v>81</v>
      </c>
      <c r="C45" s="15">
        <v>1908.2</v>
      </c>
      <c r="D45" s="15">
        <v>1420.6</v>
      </c>
      <c r="E45" s="16">
        <f t="shared" si="0"/>
        <v>74.44712294308772</v>
      </c>
    </row>
    <row r="46" spans="1:8" x14ac:dyDescent="0.2">
      <c r="A46" s="19" t="s">
        <v>82</v>
      </c>
      <c r="B46" s="18" t="s">
        <v>83</v>
      </c>
      <c r="C46" s="15">
        <v>18003.63</v>
      </c>
      <c r="D46" s="15">
        <v>13803.1</v>
      </c>
      <c r="E46" s="16">
        <f t="shared" si="0"/>
        <v>76.668427422691977</v>
      </c>
    </row>
    <row r="47" spans="1:8" ht="12" customHeight="1" x14ac:dyDescent="0.2">
      <c r="A47" s="19" t="s">
        <v>84</v>
      </c>
      <c r="B47" s="18" t="s">
        <v>85</v>
      </c>
      <c r="C47" s="15">
        <v>300</v>
      </c>
      <c r="D47" s="15">
        <v>40</v>
      </c>
      <c r="E47" s="16">
        <f t="shared" si="0"/>
        <v>13.333333333333334</v>
      </c>
    </row>
    <row r="48" spans="1:8" ht="19.5" customHeight="1" x14ac:dyDescent="0.2">
      <c r="A48" s="22" t="s">
        <v>86</v>
      </c>
      <c r="B48" s="27" t="s">
        <v>87</v>
      </c>
      <c r="C48" s="11">
        <f>C49</f>
        <v>1112.55</v>
      </c>
      <c r="D48" s="11">
        <f>D49</f>
        <v>1112.55</v>
      </c>
      <c r="E48" s="12">
        <f t="shared" si="0"/>
        <v>100</v>
      </c>
    </row>
    <row r="49" spans="1:1024" x14ac:dyDescent="0.2">
      <c r="A49" s="19" t="s">
        <v>88</v>
      </c>
      <c r="B49" s="18" t="s">
        <v>89</v>
      </c>
      <c r="C49" s="15">
        <v>1112.55</v>
      </c>
      <c r="D49" s="15">
        <v>1112.55</v>
      </c>
      <c r="E49" s="16">
        <f t="shared" si="0"/>
        <v>100</v>
      </c>
    </row>
    <row r="50" spans="1:1024" x14ac:dyDescent="0.2">
      <c r="A50" s="22" t="s">
        <v>90</v>
      </c>
      <c r="B50" s="27" t="s">
        <v>91</v>
      </c>
      <c r="C50" s="11">
        <f>C51</f>
        <v>1499.1179999999999</v>
      </c>
      <c r="D50" s="11">
        <f>D51</f>
        <v>974.4</v>
      </c>
      <c r="E50" s="12">
        <f t="shared" si="0"/>
        <v>64.99821895274421</v>
      </c>
    </row>
    <row r="51" spans="1:1024" x14ac:dyDescent="0.2">
      <c r="A51" s="19" t="s">
        <v>92</v>
      </c>
      <c r="B51" s="18" t="s">
        <v>93</v>
      </c>
      <c r="C51" s="15">
        <v>1499.1179999999999</v>
      </c>
      <c r="D51" s="15">
        <v>974.4</v>
      </c>
      <c r="E51" s="16">
        <f t="shared" si="0"/>
        <v>64.99821895274421</v>
      </c>
    </row>
    <row r="52" spans="1:1024" ht="18" customHeight="1" x14ac:dyDescent="0.2">
      <c r="A52" s="26" t="s">
        <v>94</v>
      </c>
      <c r="B52" s="27"/>
      <c r="C52" s="11">
        <f>C9+C18+C20+C24+C29+C34+C40+C42+C44+C48+C50</f>
        <v>646702.84700000007</v>
      </c>
      <c r="D52" s="11">
        <f>D9+D18+D20+D24+D29+D34+D40+D42+D44+D48+D50</f>
        <v>371423.02400000003</v>
      </c>
      <c r="E52" s="12">
        <f t="shared" si="0"/>
        <v>57.433336767110291</v>
      </c>
    </row>
    <row r="53" spans="1:1024" ht="4.5" customHeight="1" x14ac:dyDescent="0.2">
      <c r="A53" s="31"/>
      <c r="B53" s="32"/>
      <c r="C53" s="33"/>
      <c r="D53" s="33"/>
      <c r="E53" s="34"/>
    </row>
    <row r="54" spans="1:1024" s="35" customFormat="1" ht="15.75" x14ac:dyDescent="0.25">
      <c r="AMH54"/>
      <c r="AMI54"/>
      <c r="AMJ54"/>
    </row>
  </sheetData>
  <mergeCells count="4">
    <mergeCell ref="B1:E1"/>
    <mergeCell ref="A2:E2"/>
    <mergeCell ref="A3:D3"/>
    <mergeCell ref="A4:D4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"/>
  <sheetViews>
    <sheetView zoomScaleNormal="100" workbookViewId="0">
      <selection activeCell="D32" sqref="D32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39"/>
      <c r="C1" s="39"/>
      <c r="D1" s="39"/>
      <c r="E1" s="39"/>
    </row>
    <row r="2" spans="1:1024" ht="15.75" customHeight="1" x14ac:dyDescent="0.25">
      <c r="A2" s="40" t="s">
        <v>95</v>
      </c>
      <c r="B2" s="40"/>
      <c r="C2" s="40"/>
      <c r="D2" s="40"/>
      <c r="E2" s="40"/>
    </row>
    <row r="3" spans="1:1024" ht="15.75" customHeight="1" x14ac:dyDescent="0.25">
      <c r="A3" s="40"/>
      <c r="B3" s="40"/>
      <c r="C3" s="40"/>
      <c r="D3" s="40"/>
      <c r="E3" s="3"/>
    </row>
    <row r="4" spans="1:1024" ht="15.75" customHeight="1" x14ac:dyDescent="0.25">
      <c r="A4" s="40" t="s">
        <v>143</v>
      </c>
      <c r="B4" s="40"/>
      <c r="C4" s="40"/>
      <c r="D4" s="40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x14ac:dyDescent="0.2">
      <c r="A9" s="9" t="s">
        <v>96</v>
      </c>
      <c r="B9" s="10" t="s">
        <v>97</v>
      </c>
      <c r="C9" s="11">
        <v>177008</v>
      </c>
      <c r="D9" s="11">
        <v>132254.21</v>
      </c>
      <c r="E9" s="12">
        <f t="shared" ref="E9:E20" si="0">D9/C9*100</f>
        <v>74.716515637711296</v>
      </c>
    </row>
    <row r="10" spans="1:1024" x14ac:dyDescent="0.2">
      <c r="A10" s="13" t="s">
        <v>98</v>
      </c>
      <c r="B10" s="14" t="s">
        <v>99</v>
      </c>
      <c r="C10" s="15">
        <v>152262.62</v>
      </c>
      <c r="D10" s="15">
        <v>113776.6</v>
      </c>
      <c r="E10" s="16">
        <f t="shared" si="0"/>
        <v>74.72392107793759</v>
      </c>
    </row>
    <row r="11" spans="1:1024" ht="25.5" x14ac:dyDescent="0.2">
      <c r="A11" s="17" t="s">
        <v>100</v>
      </c>
      <c r="B11" s="18" t="s">
        <v>101</v>
      </c>
      <c r="C11" s="15">
        <v>1370.43</v>
      </c>
      <c r="D11" s="15">
        <v>1016.2</v>
      </c>
      <c r="E11" s="16">
        <f t="shared" si="0"/>
        <v>74.151908525061472</v>
      </c>
    </row>
    <row r="12" spans="1:1024" ht="25.5" x14ac:dyDescent="0.2">
      <c r="A12" s="19" t="s">
        <v>102</v>
      </c>
      <c r="B12" s="20" t="s">
        <v>103</v>
      </c>
      <c r="C12" s="15">
        <v>1621.2</v>
      </c>
      <c r="D12" s="15">
        <v>1673.3</v>
      </c>
      <c r="E12" s="16">
        <f t="shared" si="0"/>
        <v>103.21366888724401</v>
      </c>
    </row>
    <row r="13" spans="1:1024" x14ac:dyDescent="0.2">
      <c r="A13" s="19" t="s">
        <v>104</v>
      </c>
      <c r="B13" s="20" t="s">
        <v>105</v>
      </c>
      <c r="C13" s="15">
        <v>165.2</v>
      </c>
      <c r="D13" s="15">
        <v>175.2</v>
      </c>
      <c r="E13" s="16">
        <f t="shared" si="0"/>
        <v>106.05326876513317</v>
      </c>
    </row>
    <row r="14" spans="1:1024" ht="25.5" x14ac:dyDescent="0.2">
      <c r="A14" s="17" t="s">
        <v>106</v>
      </c>
      <c r="B14" s="20" t="s">
        <v>107</v>
      </c>
      <c r="C14" s="15">
        <v>658.2</v>
      </c>
      <c r="D14" s="15">
        <v>686.5</v>
      </c>
      <c r="E14" s="16">
        <f t="shared" si="0"/>
        <v>104.29960498328774</v>
      </c>
    </row>
    <row r="15" spans="1:1024" x14ac:dyDescent="0.2">
      <c r="A15" s="17" t="s">
        <v>108</v>
      </c>
      <c r="B15" s="18" t="s">
        <v>109</v>
      </c>
      <c r="C15" s="15">
        <v>250</v>
      </c>
      <c r="D15" s="15">
        <v>59.6</v>
      </c>
      <c r="E15" s="16">
        <f t="shared" si="0"/>
        <v>23.84</v>
      </c>
    </row>
    <row r="16" spans="1:1024" x14ac:dyDescent="0.2">
      <c r="A16" s="19" t="s">
        <v>110</v>
      </c>
      <c r="B16" s="21" t="s">
        <v>111</v>
      </c>
      <c r="C16" s="15">
        <v>195.8</v>
      </c>
      <c r="D16" s="15">
        <v>195.7</v>
      </c>
      <c r="E16" s="16">
        <f t="shared" si="0"/>
        <v>99.948927477017364</v>
      </c>
    </row>
    <row r="17" spans="1:1024" x14ac:dyDescent="0.2">
      <c r="A17" s="19" t="s">
        <v>112</v>
      </c>
      <c r="B17" s="21" t="s">
        <v>113</v>
      </c>
      <c r="C17" s="15">
        <v>0</v>
      </c>
      <c r="D17" s="15">
        <v>0.5</v>
      </c>
      <c r="E17" s="16" t="e">
        <f t="shared" si="0"/>
        <v>#DIV/0!</v>
      </c>
    </row>
    <row r="18" spans="1:1024" ht="25.5" x14ac:dyDescent="0.2">
      <c r="A18" s="19" t="s">
        <v>114</v>
      </c>
      <c r="B18" s="21" t="s">
        <v>115</v>
      </c>
      <c r="C18" s="15">
        <v>14058</v>
      </c>
      <c r="D18" s="15">
        <v>8864.6</v>
      </c>
      <c r="E18" s="16">
        <f t="shared" si="0"/>
        <v>63.057333902404324</v>
      </c>
    </row>
    <row r="19" spans="1:1024" x14ac:dyDescent="0.2">
      <c r="A19" s="19" t="s">
        <v>116</v>
      </c>
      <c r="B19" s="21" t="s">
        <v>117</v>
      </c>
      <c r="C19" s="24">
        <v>43.9</v>
      </c>
      <c r="D19" s="15">
        <v>43</v>
      </c>
      <c r="E19" s="16">
        <f t="shared" si="0"/>
        <v>97.949886104783602</v>
      </c>
    </row>
    <row r="20" spans="1:1024" x14ac:dyDescent="0.2">
      <c r="A20" s="19" t="s">
        <v>118</v>
      </c>
      <c r="B20" s="21" t="s">
        <v>119</v>
      </c>
      <c r="C20" s="24">
        <v>4467.6000000000004</v>
      </c>
      <c r="D20" s="24">
        <v>4670.8</v>
      </c>
      <c r="E20" s="16">
        <f t="shared" si="0"/>
        <v>104.54830333960068</v>
      </c>
    </row>
    <row r="21" spans="1:1024" x14ac:dyDescent="0.2">
      <c r="A21" s="19" t="s">
        <v>120</v>
      </c>
      <c r="B21" s="21" t="s">
        <v>121</v>
      </c>
      <c r="C21" s="24">
        <v>757</v>
      </c>
      <c r="D21" s="24">
        <v>0</v>
      </c>
      <c r="E21" s="16"/>
    </row>
    <row r="22" spans="1:1024" x14ac:dyDescent="0.2">
      <c r="A22" s="19" t="s">
        <v>122</v>
      </c>
      <c r="B22" s="21" t="s">
        <v>123</v>
      </c>
      <c r="C22" s="24">
        <v>1158.2</v>
      </c>
      <c r="D22" s="15">
        <v>1092.7</v>
      </c>
      <c r="E22" s="16">
        <f t="shared" ref="E22:E32" si="1">D22/C22*100</f>
        <v>94.344672768088415</v>
      </c>
    </row>
    <row r="23" spans="1:1024" x14ac:dyDescent="0.2">
      <c r="A23" s="19" t="s">
        <v>124</v>
      </c>
      <c r="B23" s="21" t="s">
        <v>125</v>
      </c>
      <c r="C23" s="24">
        <v>0</v>
      </c>
      <c r="D23" s="15">
        <v>-0.5</v>
      </c>
      <c r="E23" s="16" t="e">
        <f t="shared" si="1"/>
        <v>#DIV/0!</v>
      </c>
    </row>
    <row r="24" spans="1:1024" x14ac:dyDescent="0.2">
      <c r="A24" s="22" t="s">
        <v>126</v>
      </c>
      <c r="B24" s="23" t="s">
        <v>127</v>
      </c>
      <c r="C24" s="25">
        <v>352950.33100000001</v>
      </c>
      <c r="D24" s="25">
        <v>247759.8</v>
      </c>
      <c r="E24" s="12">
        <f t="shared" si="1"/>
        <v>70.196789247379968</v>
      </c>
    </row>
    <row r="25" spans="1:1024" s="37" customFormat="1" ht="25.5" x14ac:dyDescent="0.2">
      <c r="A25" s="19" t="s">
        <v>128</v>
      </c>
      <c r="B25" s="21" t="s">
        <v>129</v>
      </c>
      <c r="C25" s="24">
        <v>346196.9</v>
      </c>
      <c r="D25" s="24">
        <v>241006.4</v>
      </c>
      <c r="E25" s="36">
        <f t="shared" si="1"/>
        <v>69.615412500805178</v>
      </c>
      <c r="AMH25" s="38"/>
      <c r="AMI25" s="38"/>
      <c r="AMJ25" s="38"/>
    </row>
    <row r="26" spans="1:1024" s="37" customFormat="1" x14ac:dyDescent="0.2">
      <c r="A26" s="19" t="s">
        <v>130</v>
      </c>
      <c r="B26" s="21" t="s">
        <v>131</v>
      </c>
      <c r="C26" s="24">
        <v>155254</v>
      </c>
      <c r="D26" s="24">
        <v>84408</v>
      </c>
      <c r="E26" s="36">
        <f t="shared" si="1"/>
        <v>54.3676813479846</v>
      </c>
      <c r="AMH26" s="38"/>
      <c r="AMI26" s="38"/>
      <c r="AMJ26" s="38"/>
    </row>
    <row r="27" spans="1:1024" s="37" customFormat="1" x14ac:dyDescent="0.2">
      <c r="A27" s="19" t="s">
        <v>132</v>
      </c>
      <c r="B27" s="21" t="s">
        <v>133</v>
      </c>
      <c r="C27" s="24">
        <v>3646.6</v>
      </c>
      <c r="D27" s="24">
        <v>3381.6</v>
      </c>
      <c r="E27" s="36">
        <f t="shared" si="1"/>
        <v>92.732956726814024</v>
      </c>
      <c r="AMH27" s="38"/>
      <c r="AMI27" s="38"/>
      <c r="AMJ27" s="38"/>
    </row>
    <row r="28" spans="1:1024" s="37" customFormat="1" x14ac:dyDescent="0.2">
      <c r="A28" s="19" t="s">
        <v>134</v>
      </c>
      <c r="B28" s="21" t="s">
        <v>135</v>
      </c>
      <c r="C28" s="24">
        <v>175463.8</v>
      </c>
      <c r="D28" s="24">
        <v>145994.6</v>
      </c>
      <c r="E28" s="36">
        <f t="shared" si="1"/>
        <v>83.2049687741859</v>
      </c>
      <c r="AMH28" s="38"/>
      <c r="AMI28" s="38"/>
      <c r="AMJ28" s="38"/>
    </row>
    <row r="29" spans="1:1024" s="37" customFormat="1" x14ac:dyDescent="0.2">
      <c r="A29" s="19" t="s">
        <v>136</v>
      </c>
      <c r="B29" s="21" t="s">
        <v>137</v>
      </c>
      <c r="C29" s="24">
        <v>11832.5</v>
      </c>
      <c r="D29" s="24">
        <v>7222.2</v>
      </c>
      <c r="E29" s="36">
        <f t="shared" si="1"/>
        <v>61.036974434819349</v>
      </c>
      <c r="AMH29" s="38"/>
      <c r="AMI29" s="38"/>
      <c r="AMJ29" s="38"/>
    </row>
    <row r="30" spans="1:1024" s="37" customFormat="1" ht="38.25" x14ac:dyDescent="0.2">
      <c r="A30" s="19" t="s">
        <v>138</v>
      </c>
      <c r="B30" s="21" t="s">
        <v>139</v>
      </c>
      <c r="C30" s="24">
        <v>8901.94</v>
      </c>
      <c r="D30" s="24">
        <v>8901.9</v>
      </c>
      <c r="E30" s="36">
        <f t="shared" si="1"/>
        <v>99.999550659743818</v>
      </c>
      <c r="AMH30" s="38"/>
      <c r="AMI30" s="38"/>
      <c r="AMJ30" s="38"/>
    </row>
    <row r="31" spans="1:1024" s="37" customFormat="1" ht="38.25" x14ac:dyDescent="0.2">
      <c r="A31" s="19" t="s">
        <v>140</v>
      </c>
      <c r="B31" s="21" t="s">
        <v>141</v>
      </c>
      <c r="C31" s="24">
        <v>-2148.5059999999999</v>
      </c>
      <c r="D31" s="24">
        <v>-2148.5059999999999</v>
      </c>
      <c r="E31" s="36">
        <f t="shared" si="1"/>
        <v>100</v>
      </c>
      <c r="AMH31" s="38"/>
      <c r="AMI31" s="38"/>
      <c r="AMJ31" s="38"/>
    </row>
    <row r="32" spans="1:1024" ht="18" customHeight="1" x14ac:dyDescent="0.2">
      <c r="A32" s="41" t="s">
        <v>142</v>
      </c>
      <c r="B32" s="41"/>
      <c r="C32" s="11">
        <f>C9+C24</f>
        <v>529958.33100000001</v>
      </c>
      <c r="D32" s="11">
        <f>D9+D24</f>
        <v>380014.01</v>
      </c>
      <c r="E32" s="12">
        <f t="shared" si="1"/>
        <v>71.706394214604771</v>
      </c>
    </row>
    <row r="33" spans="1:1024" ht="4.5" customHeight="1" x14ac:dyDescent="0.2">
      <c r="A33" s="31"/>
      <c r="B33" s="32"/>
      <c r="C33" s="33"/>
      <c r="D33" s="33"/>
      <c r="E33" s="34"/>
    </row>
    <row r="34" spans="1:1024" s="35" customFormat="1" ht="15.75" x14ac:dyDescent="0.25">
      <c r="AMH34"/>
      <c r="AMI34"/>
      <c r="AMJ34"/>
    </row>
  </sheetData>
  <mergeCells count="5">
    <mergeCell ref="B1:E1"/>
    <mergeCell ref="A2:E2"/>
    <mergeCell ref="A3:D3"/>
    <mergeCell ref="A4:D4"/>
    <mergeCell ref="A32:B32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dcterms:created xsi:type="dcterms:W3CDTF">2021-08-25T08:22:51Z</dcterms:created>
  <dcterms:modified xsi:type="dcterms:W3CDTF">2021-12-29T12:41:38Z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