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500" activeTab="0"/>
  </bookViews>
  <sheets>
    <sheet name="Лист1" sheetId="1" r:id="rId1"/>
  </sheets>
  <definedNames>
    <definedName name="Excel_BuiltIn_Print_Area" localSheetId="0">'Лист1'!$A$1:$M$223</definedName>
    <definedName name="_xlnm.Print_Area" localSheetId="0">'Лист1'!$A$1:$M$223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95" authorId="0">
      <text>
        <r>
          <rPr>
            <b/>
            <sz val="8"/>
            <color indexed="8"/>
            <rFont val="Tahoma"/>
            <family val="2"/>
          </rPr>
          <t xml:space="preserve">Admin:
</t>
        </r>
      </text>
    </comment>
  </commentList>
</comments>
</file>

<file path=xl/sharedStrings.xml><?xml version="1.0" encoding="utf-8"?>
<sst xmlns="http://schemas.openxmlformats.org/spreadsheetml/2006/main" count="293" uniqueCount="115">
  <si>
    <t>ПЛАН</t>
  </si>
  <si>
    <t xml:space="preserve">мероприятий по выполнению муниципальной  программы </t>
  </si>
  <si>
    <t>"Развитие городского хозяйства"</t>
  </si>
  <si>
    <t>№ строки</t>
  </si>
  <si>
    <t>Наименование мероприятия/ источники расходов на финансирование</t>
  </si>
  <si>
    <t>Исполнители (соисполнители) мероприятий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</si>
  <si>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</si>
  <si>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</si>
  <si>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</si>
  <si>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1.</t>
  </si>
  <si>
    <t xml:space="preserve">Всего по муниципальной  программе, в том числе:       </t>
  </si>
  <si>
    <t xml:space="preserve">Администрация городского округа ЗАТО Свободный, МКУ "СМЗ" </t>
  </si>
  <si>
    <t>федеральный бюджет</t>
  </si>
  <si>
    <t>областной бюджет</t>
  </si>
  <si>
    <t>местный бюджет</t>
  </si>
  <si>
    <t>внебюджетные  источники</t>
  </si>
  <si>
    <t>1.1.</t>
  </si>
  <si>
    <t xml:space="preserve">Капитальные вложения                                            </t>
  </si>
  <si>
    <t>1.2.</t>
  </si>
  <si>
    <t>Научно-исследовательские и опытно-конструкторские работы</t>
  </si>
  <si>
    <t>1.3.</t>
  </si>
  <si>
    <t xml:space="preserve">Прочие нужды                              </t>
  </si>
  <si>
    <t>2.</t>
  </si>
  <si>
    <t xml:space="preserve">Администрация городского округа ЗАТО Свободный </t>
  </si>
  <si>
    <t>2.1.</t>
  </si>
  <si>
    <t>Всего по направлению «Капитальные вложения», в том числе</t>
  </si>
  <si>
    <t>2.2.</t>
  </si>
  <si>
    <t>Всего по направлению «Научно-исследовательские и опытно-конструкторские работы», в том числе:</t>
  </si>
  <si>
    <t>2.3.</t>
  </si>
  <si>
    <r>
      <rPr>
        <sz val="12"/>
        <rFont val="Times New Roman"/>
        <family val="1"/>
      </rPr>
      <t xml:space="preserve">Всего по направлению «Прочие нужды» в том числе:                                  </t>
    </r>
    <r>
      <rPr>
        <b/>
        <sz val="10"/>
        <rFont val="Times New Roman"/>
        <family val="1"/>
      </rPr>
      <t xml:space="preserve"> </t>
    </r>
  </si>
  <si>
    <t xml:space="preserve">Цель 1. Повышение качества и безопасности проживания населения  </t>
  </si>
  <si>
    <t xml:space="preserve">Задача 1. Обеспечение комфортных условий проживания, повышения качества и условий жизни населения.  </t>
  </si>
  <si>
    <t>2.3.1.</t>
  </si>
  <si>
    <t xml:space="preserve">Обеспечение проведения  ремонта в муниципальном жилищном фонде.                                 </t>
  </si>
  <si>
    <t>П.5</t>
  </si>
  <si>
    <t>внебюджетные источники</t>
  </si>
  <si>
    <t>2.3.2.</t>
  </si>
  <si>
    <t xml:space="preserve">Обеспечение выполнения функций собственника жилых помещений по внесению взносов на капитальный ремонт общего имущества многоквартирных домов </t>
  </si>
  <si>
    <t>П.6</t>
  </si>
  <si>
    <t xml:space="preserve">Задача 2.  Повышение энергоэффективности использования энергетических ресурсов в жилищной сфере                                                                              </t>
  </si>
  <si>
    <t>2.3.3.</t>
  </si>
  <si>
    <t xml:space="preserve">Оснащение индивидуальными приборами учета  муниципальных квартир городского округа ЗАТО Свободный  </t>
  </si>
  <si>
    <t>П.8</t>
  </si>
  <si>
    <t>Задача 3. Исполнение иных полномочий в жилищной сфере</t>
  </si>
  <si>
    <t>2.3.4.</t>
  </si>
  <si>
    <t>Обеспечение исполнения иных полномочий в жилищной сфере</t>
  </si>
  <si>
    <t>П.10</t>
  </si>
  <si>
    <t>3.</t>
  </si>
  <si>
    <t xml:space="preserve">Всего по подпрограмме 2   "Развитие коммунальной инфраструктуры"              </t>
  </si>
  <si>
    <t>3.1.</t>
  </si>
  <si>
    <r>
      <rPr>
        <sz val="12"/>
        <rFont val="Times New Roman"/>
        <family val="1"/>
      </rPr>
      <t xml:space="preserve">Всего по направлению «Капитальные вложения», в том числе                                                  </t>
    </r>
    <r>
      <rPr>
        <b/>
        <sz val="10"/>
        <rFont val="Times New Roman"/>
        <family val="1"/>
      </rPr>
      <t xml:space="preserve"> </t>
    </r>
  </si>
  <si>
    <t>3.1.1.</t>
  </si>
  <si>
    <t>Администрация городского округа ЗАТО Свободный</t>
  </si>
  <si>
    <t>П.21</t>
  </si>
  <si>
    <t>3.1.2.</t>
  </si>
  <si>
    <t>3.1.3.</t>
  </si>
  <si>
    <t>3.2.</t>
  </si>
  <si>
    <t>3.3.</t>
  </si>
  <si>
    <t xml:space="preserve">Всего по направлению «Прочие нужды» в том числе:     </t>
  </si>
  <si>
    <t>Цель 1. Повышение надежности систем и качества предоставляемых коммунальных услуг</t>
  </si>
  <si>
    <t>Задача 1. Обеспечение развития коммунальных систем и повышение качества предоставляемых коммунальных услуг</t>
  </si>
  <si>
    <t>3.3.1.</t>
  </si>
  <si>
    <t>П.14            П.15          П.17</t>
  </si>
  <si>
    <t>Задача 2.  Повышение энергоэффективности использования энергетических ресурсов  в коммунальной сфере</t>
  </si>
  <si>
    <t xml:space="preserve">Администрация городского округа ЗАТО Свободный  </t>
  </si>
  <si>
    <t>Обеспечение исполнения иных полномочий в сфере коммунального хозяйства</t>
  </si>
  <si>
    <t>4.</t>
  </si>
  <si>
    <t xml:space="preserve">Всего по подпрограмме 3  "Формирование современной городской среды", в том числе:  </t>
  </si>
  <si>
    <t>4.1.</t>
  </si>
  <si>
    <t>4.2.</t>
  </si>
  <si>
    <t>4.3.</t>
  </si>
  <si>
    <t xml:space="preserve">Всего по направлению «Прочие нужды» в том числе:                </t>
  </si>
  <si>
    <t xml:space="preserve">Цель 1.  Повышение уровня благоустройства городского округа 
</t>
  </si>
  <si>
    <t>Задача 1. Обеспечение санитарно-эпидемиологического состояния и благоустройства территории городского округа</t>
  </si>
  <si>
    <t>4.3.1.</t>
  </si>
  <si>
    <t>Обеспечение выполнения благоустройства территории и санитарно-эпидемиологического состояния</t>
  </si>
  <si>
    <t>Администрация городского округа ЗАТО Свободный, МКУ "СМЗ"</t>
  </si>
  <si>
    <t>П.25</t>
  </si>
  <si>
    <t>5.</t>
  </si>
  <si>
    <t xml:space="preserve">Всего по подпрограмме  4   "Развитие дорожной деятельности",  в том числе:                              </t>
  </si>
  <si>
    <t>5.1.</t>
  </si>
  <si>
    <t>5.2.</t>
  </si>
  <si>
    <t>5.3.</t>
  </si>
  <si>
    <r>
      <rPr>
        <sz val="12"/>
        <rFont val="Times New Roman"/>
        <family val="1"/>
      </rPr>
      <t xml:space="preserve">Всего по направлению «Прочие нужды» в том числе:                    </t>
    </r>
    <r>
      <rPr>
        <b/>
        <sz val="10"/>
        <rFont val="Times New Roman"/>
        <family val="1"/>
      </rPr>
      <t xml:space="preserve"> </t>
    </r>
  </si>
  <si>
    <t>Цель 1.Сохранение и развитие автомобильных дорог и улично-дорожной сети</t>
  </si>
  <si>
    <t>Задача 1.  Обеспечение проведения ремонта и повышения качества содержания автомобильных дорог и улично-дорожной сети</t>
  </si>
  <si>
    <t>5.3.1.</t>
  </si>
  <si>
    <t>5.3.2.</t>
  </si>
  <si>
    <t xml:space="preserve">Обеспечение содержания  дорог и улично-дорожной сети  </t>
  </si>
  <si>
    <t>П.30</t>
  </si>
  <si>
    <t>5.3.3.</t>
  </si>
  <si>
    <t xml:space="preserve">Капитальный ремонт улично-дорожной сети                  </t>
  </si>
  <si>
    <t>П.31</t>
  </si>
  <si>
    <t>6.</t>
  </si>
  <si>
    <t xml:space="preserve">Всего по подпрограмме  5.   "Энергосбережение и повышение энергоэффективности  систем коммунальной инфраструктуры",  в том числе:                              </t>
  </si>
  <si>
    <t>6.1.</t>
  </si>
  <si>
    <t>Цель 1. Повышение энергоэффективности систем коммунальной инфраструктуры</t>
  </si>
  <si>
    <t>Задача 1.  Модернизация оборудования систем теплоснабжения, водоснабжения, электроснабжения с использованием энергоэффективного оборудования с высоким коэффициентом полезного действия</t>
  </si>
  <si>
    <t>6.1.1.</t>
  </si>
  <si>
    <t>6.1.2.</t>
  </si>
  <si>
    <t>Установка блочно-модульного ЦРП-6/0,04 Кв</t>
  </si>
  <si>
    <t>6.2.</t>
  </si>
  <si>
    <t>6.3.</t>
  </si>
  <si>
    <t>Приложение № 7
к муниципальной программе                       "Развитие городского хозяйства"</t>
  </si>
  <si>
    <t xml:space="preserve"> </t>
  </si>
  <si>
    <t>3.3.6.</t>
  </si>
  <si>
    <r>
      <t xml:space="preserve">Обеспечение проведения капитального ремонта, содержание, модернизация  объектов коммунальной инфраструктуры в сфере водоснабжения, теплоснабжения, энергоснабжения   </t>
    </r>
    <r>
      <rPr>
        <b/>
        <sz val="10"/>
        <rFont val="Times New Roman"/>
        <family val="1"/>
      </rPr>
      <t xml:space="preserve"> </t>
    </r>
  </si>
  <si>
    <r>
      <t xml:space="preserve">Всего по подпрограмме 1. «Обеспечение качества условий проживания населения и улучшения жилищных условий":                                </t>
    </r>
    <r>
      <rPr>
        <b/>
        <sz val="10"/>
        <rFont val="Times New Roman"/>
        <family val="1"/>
      </rPr>
      <t xml:space="preserve"> </t>
    </r>
  </si>
  <si>
    <t>Капитальный ремонт уличного освещения</t>
  </si>
  <si>
    <t>Устройство системы водоподготовки насосной станции 3 подъема</t>
  </si>
  <si>
    <t>Строительство коллектора от КНС до строящихся очистных сооружений бытовой канализации</t>
  </si>
  <si>
    <t>Строительство комплекса очистных сооружений бытовой канализации</t>
  </si>
  <si>
    <t>Приведение пешеходных переходов в соответствии с требованиями национальных стандартов</t>
  </si>
  <si>
    <t>5.3.4.</t>
  </si>
  <si>
    <t>Ремонт асфальтобетонного покрытия внутридомовых территорий МКД № 35, 5-9, 6-7, 42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</si>
</sst>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00"/>
    <numFmt numFmtId="176" formatCode="#,##0.0000"/>
    <numFmt numFmtId="177" formatCode="#,##0.00000"/>
    <numFmt numFmtId="178" formatCode="0.0000"/>
    <numFmt numFmtId="179" formatCode="0.00000"/>
    <numFmt numFmtId="180" formatCode="0.000000"/>
    <numFmt numFmtId="181" formatCode="#,##0.000000"/>
    <numFmt numFmtId="182" formatCode="#,##0.0000000"/>
  </numFmts>
  <fonts count="44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sz val="8"/>
      <color indexed="8"/>
      <name val="Tahoma"/>
      <family val="2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172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top" wrapText="1"/>
    </xf>
    <xf numFmtId="172" fontId="0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16" fontId="2" fillId="0" borderId="10" xfId="0" applyNumberFormat="1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 wrapText="1"/>
    </xf>
    <xf numFmtId="1" fontId="5" fillId="0" borderId="12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wrapText="1"/>
    </xf>
    <xf numFmtId="172" fontId="0" fillId="0" borderId="10" xfId="0" applyNumberFormat="1" applyFont="1" applyFill="1" applyBorder="1" applyAlignment="1">
      <alignment horizontal="center"/>
    </xf>
    <xf numFmtId="174" fontId="2" fillId="0" borderId="10" xfId="0" applyNumberFormat="1" applyFont="1" applyFill="1" applyBorder="1" applyAlignment="1">
      <alignment horizontal="center" vertical="top" wrapText="1"/>
    </xf>
    <xf numFmtId="174" fontId="2" fillId="0" borderId="10" xfId="0" applyNumberFormat="1" applyFont="1" applyFill="1" applyBorder="1" applyAlignment="1">
      <alignment horizontal="center" vertical="top"/>
    </xf>
    <xf numFmtId="0" fontId="7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/>
    </xf>
    <xf numFmtId="174" fontId="3" fillId="0" borderId="10" xfId="0" applyNumberFormat="1" applyFont="1" applyFill="1" applyBorder="1" applyAlignment="1">
      <alignment horizontal="center" vertical="top" wrapText="1"/>
    </xf>
    <xf numFmtId="175" fontId="3" fillId="0" borderId="11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174" fontId="2" fillId="0" borderId="10" xfId="0" applyNumberFormat="1" applyFont="1" applyFill="1" applyBorder="1" applyAlignment="1">
      <alignment horizontal="center"/>
    </xf>
    <xf numFmtId="171" fontId="1" fillId="0" borderId="10" xfId="58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3"/>
  <sheetViews>
    <sheetView tabSelected="1" zoomScale="120" zoomScaleNormal="120" zoomScalePageLayoutView="70" workbookViewId="0" topLeftCell="B1">
      <selection activeCell="F11" sqref="F11"/>
    </sheetView>
  </sheetViews>
  <sheetFormatPr defaultColWidth="9.00390625" defaultRowHeight="12.75"/>
  <cols>
    <col min="1" max="1" width="6.75390625" style="1" customWidth="1"/>
    <col min="2" max="2" width="37.75390625" style="1" customWidth="1"/>
    <col min="3" max="3" width="19.25390625" style="1" customWidth="1"/>
    <col min="4" max="4" width="12.125" style="1" customWidth="1"/>
    <col min="5" max="5" width="11.125" style="1" customWidth="1"/>
    <col min="6" max="6" width="12.25390625" style="1" customWidth="1"/>
    <col min="7" max="7" width="10.625" style="2" customWidth="1"/>
    <col min="8" max="8" width="11.125" style="1" customWidth="1"/>
    <col min="9" max="9" width="11.625" style="1" customWidth="1"/>
    <col min="10" max="10" width="13.00390625" style="2" customWidth="1"/>
    <col min="11" max="11" width="12.75390625" style="2" customWidth="1"/>
    <col min="12" max="12" width="11.00390625" style="1" customWidth="1"/>
    <col min="13" max="13" width="14.00390625" style="1" customWidth="1"/>
    <col min="14" max="14" width="26.875" style="1" customWidth="1"/>
    <col min="15" max="16384" width="9.125" style="1" customWidth="1"/>
  </cols>
  <sheetData>
    <row r="1" spans="1:13" s="2" customFormat="1" ht="12" customHeight="1">
      <c r="A1" s="7"/>
      <c r="B1" s="7"/>
      <c r="C1" s="7"/>
      <c r="D1" s="7"/>
      <c r="E1" s="7"/>
      <c r="F1" s="8"/>
      <c r="G1" s="8"/>
      <c r="H1" s="8"/>
      <c r="I1" s="8"/>
      <c r="J1" s="8"/>
      <c r="K1" s="8"/>
      <c r="L1" s="49"/>
      <c r="M1" s="49"/>
    </row>
    <row r="2" spans="1:13" s="2" customFormat="1" ht="54" customHeight="1">
      <c r="A2" s="7"/>
      <c r="B2" s="7"/>
      <c r="C2" s="7"/>
      <c r="D2" s="7"/>
      <c r="E2" s="7"/>
      <c r="F2" s="9"/>
      <c r="G2" s="9"/>
      <c r="H2" s="9"/>
      <c r="I2" s="9"/>
      <c r="J2" s="9"/>
      <c r="K2" s="50" t="s">
        <v>103</v>
      </c>
      <c r="L2" s="50"/>
      <c r="M2" s="50"/>
    </row>
    <row r="3" spans="1:13" s="2" customFormat="1" ht="18.75" customHeight="1">
      <c r="A3" s="7"/>
      <c r="B3" s="7"/>
      <c r="C3" s="7"/>
      <c r="D3" s="7"/>
      <c r="E3" s="7"/>
      <c r="F3" s="9"/>
      <c r="G3" s="9"/>
      <c r="H3" s="9"/>
      <c r="I3" s="9"/>
      <c r="J3" s="9"/>
      <c r="K3" s="9"/>
      <c r="L3" s="10"/>
      <c r="M3" s="10"/>
    </row>
    <row r="4" spans="1:13" s="2" customFormat="1" ht="15.75" customHeight="1">
      <c r="A4" s="7"/>
      <c r="B4" s="49" t="s">
        <v>0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s="2" customFormat="1" ht="15.75" customHeight="1">
      <c r="A5" s="7"/>
      <c r="B5" s="49" t="s">
        <v>1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s="2" customFormat="1" ht="15.75" customHeight="1">
      <c r="A6" s="7"/>
      <c r="B6" s="49" t="s">
        <v>2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3" s="2" customFormat="1" ht="15.75">
      <c r="A7" s="7"/>
      <c r="B7" s="7"/>
      <c r="C7" s="51"/>
      <c r="D7" s="51"/>
      <c r="E7" s="51"/>
      <c r="F7" s="51"/>
      <c r="G7" s="51"/>
      <c r="H7" s="51"/>
      <c r="I7" s="51"/>
      <c r="J7" s="11"/>
      <c r="K7" s="11"/>
      <c r="L7" s="11"/>
      <c r="M7" s="7"/>
    </row>
    <row r="8" spans="1:13" s="2" customFormat="1" ht="134.25" customHeight="1">
      <c r="A8" s="46" t="s">
        <v>3</v>
      </c>
      <c r="B8" s="48" t="s">
        <v>4</v>
      </c>
      <c r="C8" s="46" t="s">
        <v>5</v>
      </c>
      <c r="D8" s="46" t="s">
        <v>6</v>
      </c>
      <c r="E8" s="46"/>
      <c r="F8" s="46"/>
      <c r="G8" s="46"/>
      <c r="H8" s="46"/>
      <c r="I8" s="46"/>
      <c r="J8" s="46"/>
      <c r="K8" s="46"/>
      <c r="L8" s="46"/>
      <c r="M8" s="46" t="s">
        <v>7</v>
      </c>
    </row>
    <row r="9" spans="1:13" s="2" customFormat="1" ht="19.5" customHeight="1">
      <c r="A9" s="46"/>
      <c r="B9" s="48"/>
      <c r="C9" s="46"/>
      <c r="D9" s="3" t="s">
        <v>8</v>
      </c>
      <c r="E9" s="3">
        <v>2023</v>
      </c>
      <c r="F9" s="3">
        <v>2024</v>
      </c>
      <c r="G9" s="3">
        <v>2025</v>
      </c>
      <c r="H9" s="3">
        <v>2026</v>
      </c>
      <c r="I9" s="3">
        <v>2027</v>
      </c>
      <c r="J9" s="3">
        <v>2028</v>
      </c>
      <c r="K9" s="3">
        <v>2029</v>
      </c>
      <c r="L9" s="3">
        <v>2030</v>
      </c>
      <c r="M9" s="46"/>
    </row>
    <row r="10" spans="1:13" s="2" customFormat="1" ht="15.75">
      <c r="A10" s="3"/>
      <c r="B10" s="3">
        <v>2</v>
      </c>
      <c r="C10" s="1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14</v>
      </c>
    </row>
    <row r="11" spans="1:15" s="2" customFormat="1" ht="65.25" customHeight="1">
      <c r="A11" s="36" t="s">
        <v>9</v>
      </c>
      <c r="B11" s="42" t="s">
        <v>10</v>
      </c>
      <c r="C11" s="41" t="s">
        <v>11</v>
      </c>
      <c r="D11" s="39">
        <f>D12+D13+D14</f>
        <v>431791.41000000003</v>
      </c>
      <c r="E11" s="39">
        <f>SUM(E13:E15)</f>
        <v>149500.80000000002</v>
      </c>
      <c r="F11" s="39">
        <f aca="true" t="shared" si="0" ref="F11:L11">SUM(F12:F15)</f>
        <v>271590.6</v>
      </c>
      <c r="G11" s="39">
        <f t="shared" si="0"/>
        <v>7500</v>
      </c>
      <c r="H11" s="39">
        <f t="shared" si="0"/>
        <v>7500</v>
      </c>
      <c r="I11" s="39">
        <f t="shared" si="0"/>
        <v>0</v>
      </c>
      <c r="J11" s="39">
        <f t="shared" si="0"/>
        <v>0.01</v>
      </c>
      <c r="K11" s="39">
        <f t="shared" si="0"/>
        <v>0</v>
      </c>
      <c r="L11" s="39">
        <f t="shared" si="0"/>
        <v>0</v>
      </c>
      <c r="M11" s="3"/>
      <c r="N11" s="4"/>
      <c r="O11" s="15"/>
    </row>
    <row r="12" spans="1:15" s="2" customFormat="1" ht="17.25" customHeight="1">
      <c r="A12" s="14"/>
      <c r="B12" s="3" t="s">
        <v>12</v>
      </c>
      <c r="C12" s="13"/>
      <c r="D12" s="31">
        <f>SUM(D17+D22+D27)</f>
        <v>0</v>
      </c>
      <c r="E12" s="31">
        <f aca="true" t="shared" si="1" ref="E12:L12">SUM(E32+E76+E124+E151)</f>
        <v>0</v>
      </c>
      <c r="F12" s="31">
        <f t="shared" si="1"/>
        <v>0</v>
      </c>
      <c r="G12" s="31">
        <f t="shared" si="1"/>
        <v>0</v>
      </c>
      <c r="H12" s="31">
        <f t="shared" si="1"/>
        <v>0</v>
      </c>
      <c r="I12" s="31">
        <f t="shared" si="1"/>
        <v>0</v>
      </c>
      <c r="J12" s="31">
        <f t="shared" si="1"/>
        <v>0</v>
      </c>
      <c r="K12" s="31">
        <f t="shared" si="1"/>
        <v>0</v>
      </c>
      <c r="L12" s="31">
        <f t="shared" si="1"/>
        <v>0</v>
      </c>
      <c r="M12" s="3"/>
      <c r="N12" s="4"/>
      <c r="O12" s="15"/>
    </row>
    <row r="13" spans="1:15" s="2" customFormat="1" ht="20.25" customHeight="1">
      <c r="A13" s="14"/>
      <c r="B13" s="3" t="s">
        <v>13</v>
      </c>
      <c r="C13" s="13"/>
      <c r="D13" s="31">
        <f>SUM(D18+D23+D28)</f>
        <v>502.7</v>
      </c>
      <c r="E13" s="31">
        <f>SUM(E33+E77+E125+E152)</f>
        <v>246.7</v>
      </c>
      <c r="F13" s="31">
        <f>SUM(F33+F77+F125+F152)</f>
        <v>256</v>
      </c>
      <c r="G13" s="31">
        <f>SUM(G33+G77+G125+G152)</f>
        <v>0</v>
      </c>
      <c r="H13" s="31">
        <f>H18+H23+H28</f>
        <v>0</v>
      </c>
      <c r="I13" s="31">
        <f>I18+I23+I28</f>
        <v>0</v>
      </c>
      <c r="J13" s="31">
        <f>J18+J23+J28</f>
        <v>0</v>
      </c>
      <c r="K13" s="31">
        <f>K18+K23+K28</f>
        <v>0</v>
      </c>
      <c r="L13" s="31">
        <f>L18+L23+L28</f>
        <v>0</v>
      </c>
      <c r="M13" s="3"/>
      <c r="N13" s="4"/>
      <c r="O13" s="15"/>
    </row>
    <row r="14" spans="1:15" s="2" customFormat="1" ht="17.25" customHeight="1">
      <c r="A14" s="14"/>
      <c r="B14" s="3" t="s">
        <v>14</v>
      </c>
      <c r="C14" s="13"/>
      <c r="D14" s="31">
        <f>SUM(D19+D24+D29)+0.01</f>
        <v>431288.71</v>
      </c>
      <c r="E14" s="31">
        <f aca="true" t="shared" si="2" ref="E14:K14">SUM(E19+E29+E24)</f>
        <v>149254.1</v>
      </c>
      <c r="F14" s="31">
        <f t="shared" si="2"/>
        <v>271334.6</v>
      </c>
      <c r="G14" s="31">
        <f t="shared" si="2"/>
        <v>7500</v>
      </c>
      <c r="H14" s="31">
        <f t="shared" si="2"/>
        <v>7500</v>
      </c>
      <c r="I14" s="31">
        <f t="shared" si="2"/>
        <v>0</v>
      </c>
      <c r="J14" s="31">
        <f>SUM(J19+J29+J24)+0.01</f>
        <v>0.01</v>
      </c>
      <c r="K14" s="31">
        <f t="shared" si="2"/>
        <v>0</v>
      </c>
      <c r="L14" s="31">
        <f>SUM(L19+L29+L24)</f>
        <v>0</v>
      </c>
      <c r="M14" s="3"/>
      <c r="N14" s="4"/>
      <c r="O14" s="15"/>
    </row>
    <row r="15" spans="1:15" s="2" customFormat="1" ht="15.75" customHeight="1">
      <c r="A15" s="14"/>
      <c r="B15" s="3" t="s">
        <v>15</v>
      </c>
      <c r="C15" s="13"/>
      <c r="D15" s="31">
        <f>SUM(D20+D25+D30)</f>
        <v>0</v>
      </c>
      <c r="E15" s="31">
        <f aca="true" t="shared" si="3" ref="E15:L15">SUM(E35+E79+E127+E154)</f>
        <v>0</v>
      </c>
      <c r="F15" s="31">
        <f t="shared" si="3"/>
        <v>0</v>
      </c>
      <c r="G15" s="31">
        <f t="shared" si="3"/>
        <v>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"/>
      <c r="N15" s="4"/>
      <c r="O15" s="15"/>
    </row>
    <row r="16" spans="1:15" s="2" customFormat="1" ht="20.25" customHeight="1">
      <c r="A16" s="14" t="s">
        <v>16</v>
      </c>
      <c r="B16" s="16" t="s">
        <v>17</v>
      </c>
      <c r="C16" s="13"/>
      <c r="D16" s="31">
        <f aca="true" t="shared" si="4" ref="D16:L16">SUM(D17+D18+D19+D20)</f>
        <v>265979</v>
      </c>
      <c r="E16" s="31">
        <f t="shared" si="4"/>
        <v>84600</v>
      </c>
      <c r="F16" s="31">
        <f t="shared" si="4"/>
        <v>180179</v>
      </c>
      <c r="G16" s="31">
        <f t="shared" si="4"/>
        <v>0</v>
      </c>
      <c r="H16" s="31">
        <f t="shared" si="4"/>
        <v>0</v>
      </c>
      <c r="I16" s="31">
        <f t="shared" si="4"/>
        <v>0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"/>
      <c r="N16" s="4"/>
      <c r="O16" s="15"/>
    </row>
    <row r="17" spans="1:15" s="2" customFormat="1" ht="16.5" customHeight="1">
      <c r="A17" s="14"/>
      <c r="B17" s="3" t="s">
        <v>12</v>
      </c>
      <c r="C17" s="13"/>
      <c r="D17" s="31">
        <f aca="true" t="shared" si="5" ref="D17:L17">SUM(D37+D81+D129+D156)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"/>
      <c r="N17" s="4"/>
      <c r="O17" s="15"/>
    </row>
    <row r="18" spans="1:15" s="2" customFormat="1" ht="20.25" customHeight="1">
      <c r="A18" s="14"/>
      <c r="B18" s="3" t="s">
        <v>13</v>
      </c>
      <c r="C18" s="13"/>
      <c r="D18" s="31">
        <f>SUM(D38+D82+D130+D157+D199)</f>
        <v>0</v>
      </c>
      <c r="E18" s="31">
        <f>SUM(E38+E82+E130+E157)</f>
        <v>0</v>
      </c>
      <c r="F18" s="31">
        <f>SUM(F38+F82+F130+F157)</f>
        <v>0</v>
      </c>
      <c r="G18" s="31">
        <f>SUM(G38+G82+G130+G157)</f>
        <v>0</v>
      </c>
      <c r="H18" s="31">
        <f>H38+H82+H130+H157+H199</f>
        <v>0</v>
      </c>
      <c r="I18" s="31">
        <f>SUM(I38+I82+I130+I157)</f>
        <v>0</v>
      </c>
      <c r="J18" s="31">
        <f>SUM(J38+J82+J130+J157)</f>
        <v>0</v>
      </c>
      <c r="K18" s="31">
        <f>SUM(K38+K82+K130+K157)</f>
        <v>0</v>
      </c>
      <c r="L18" s="31">
        <f>SUM(L38+L82+L130+L157)</f>
        <v>0</v>
      </c>
      <c r="M18" s="3"/>
      <c r="N18" s="4"/>
      <c r="O18" s="15"/>
    </row>
    <row r="19" spans="1:15" s="2" customFormat="1" ht="20.25" customHeight="1">
      <c r="A19" s="14"/>
      <c r="B19" s="3" t="s">
        <v>14</v>
      </c>
      <c r="C19" s="13"/>
      <c r="D19" s="31">
        <f>D39+D83+D131+D158+D200</f>
        <v>265979</v>
      </c>
      <c r="E19" s="31">
        <f aca="true" t="shared" si="6" ref="E19:L19">E39+E83+E131+E158+E207</f>
        <v>84600</v>
      </c>
      <c r="F19" s="31">
        <f t="shared" si="6"/>
        <v>180179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"/>
      <c r="N19" s="4"/>
      <c r="O19" s="15"/>
    </row>
    <row r="20" spans="1:15" s="2" customFormat="1" ht="15" customHeight="1">
      <c r="A20" s="14"/>
      <c r="B20" s="3" t="s">
        <v>15</v>
      </c>
      <c r="C20" s="13"/>
      <c r="D20" s="31">
        <f aca="true" t="shared" si="7" ref="D20:L20">SUM(D40+D84+D132+D159)</f>
        <v>0</v>
      </c>
      <c r="E20" s="31">
        <f t="shared" si="7"/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"/>
      <c r="N20" s="4"/>
      <c r="O20" s="15"/>
    </row>
    <row r="21" spans="1:15" s="2" customFormat="1" ht="30.75" customHeight="1">
      <c r="A21" s="14" t="s">
        <v>18</v>
      </c>
      <c r="B21" s="16" t="s">
        <v>19</v>
      </c>
      <c r="C21" s="13"/>
      <c r="D21" s="31">
        <f aca="true" t="shared" si="8" ref="D21:L21">SUM(D22+D23+D24+D25)</f>
        <v>0</v>
      </c>
      <c r="E21" s="31">
        <f t="shared" si="8"/>
        <v>0</v>
      </c>
      <c r="F21" s="31">
        <f t="shared" si="8"/>
        <v>0</v>
      </c>
      <c r="G21" s="31">
        <f t="shared" si="8"/>
        <v>0</v>
      </c>
      <c r="H21" s="31">
        <f t="shared" si="8"/>
        <v>0</v>
      </c>
      <c r="I21" s="31">
        <f t="shared" si="8"/>
        <v>0</v>
      </c>
      <c r="J21" s="31">
        <f t="shared" si="8"/>
        <v>0</v>
      </c>
      <c r="K21" s="31">
        <f t="shared" si="8"/>
        <v>0</v>
      </c>
      <c r="L21" s="31">
        <f t="shared" si="8"/>
        <v>0</v>
      </c>
      <c r="M21" s="3"/>
      <c r="N21" s="4"/>
      <c r="O21" s="15"/>
    </row>
    <row r="22" spans="1:15" s="2" customFormat="1" ht="20.25" customHeight="1">
      <c r="A22" s="14"/>
      <c r="B22" s="3" t="s">
        <v>12</v>
      </c>
      <c r="C22" s="13"/>
      <c r="D22" s="31">
        <f aca="true" t="shared" si="9" ref="D22:L22">SUM(D42+D101+D134+D161)</f>
        <v>0</v>
      </c>
      <c r="E22" s="31">
        <f t="shared" si="9"/>
        <v>0</v>
      </c>
      <c r="F22" s="31">
        <f t="shared" si="9"/>
        <v>0</v>
      </c>
      <c r="G22" s="31">
        <f t="shared" si="9"/>
        <v>0</v>
      </c>
      <c r="H22" s="31">
        <f t="shared" si="9"/>
        <v>0</v>
      </c>
      <c r="I22" s="31">
        <f t="shared" si="9"/>
        <v>0</v>
      </c>
      <c r="J22" s="31">
        <f t="shared" si="9"/>
        <v>0</v>
      </c>
      <c r="K22" s="31">
        <f t="shared" si="9"/>
        <v>0</v>
      </c>
      <c r="L22" s="31">
        <f t="shared" si="9"/>
        <v>0</v>
      </c>
      <c r="M22" s="3"/>
      <c r="N22" s="4"/>
      <c r="O22" s="15"/>
    </row>
    <row r="23" spans="1:15" s="2" customFormat="1" ht="20.25" customHeight="1">
      <c r="A23" s="14"/>
      <c r="B23" s="3" t="s">
        <v>13</v>
      </c>
      <c r="C23" s="13"/>
      <c r="D23" s="31">
        <f aca="true" t="shared" si="10" ref="D23:L23">SUM(D43+D102+D135+D162)</f>
        <v>0</v>
      </c>
      <c r="E23" s="31">
        <f t="shared" si="10"/>
        <v>0</v>
      </c>
      <c r="F23" s="31">
        <f t="shared" si="10"/>
        <v>0</v>
      </c>
      <c r="G23" s="31">
        <f t="shared" si="10"/>
        <v>0</v>
      </c>
      <c r="H23" s="31">
        <f t="shared" si="10"/>
        <v>0</v>
      </c>
      <c r="I23" s="31">
        <f t="shared" si="10"/>
        <v>0</v>
      </c>
      <c r="J23" s="31">
        <f t="shared" si="10"/>
        <v>0</v>
      </c>
      <c r="K23" s="31">
        <f t="shared" si="10"/>
        <v>0</v>
      </c>
      <c r="L23" s="31">
        <f t="shared" si="10"/>
        <v>0</v>
      </c>
      <c r="M23" s="3"/>
      <c r="N23" s="4"/>
      <c r="O23" s="15"/>
    </row>
    <row r="24" spans="1:15" s="2" customFormat="1" ht="20.25" customHeight="1">
      <c r="A24" s="14"/>
      <c r="B24" s="3" t="s">
        <v>14</v>
      </c>
      <c r="C24" s="13"/>
      <c r="D24" s="31">
        <f aca="true" t="shared" si="11" ref="D24:L24">SUM(D44+D103+D136+D163)</f>
        <v>0</v>
      </c>
      <c r="E24" s="31">
        <f t="shared" si="11"/>
        <v>0</v>
      </c>
      <c r="F24" s="31">
        <f t="shared" si="11"/>
        <v>0</v>
      </c>
      <c r="G24" s="31">
        <f t="shared" si="11"/>
        <v>0</v>
      </c>
      <c r="H24" s="31">
        <f t="shared" si="11"/>
        <v>0</v>
      </c>
      <c r="I24" s="31">
        <f t="shared" si="11"/>
        <v>0</v>
      </c>
      <c r="J24" s="31">
        <f t="shared" si="11"/>
        <v>0</v>
      </c>
      <c r="K24" s="31">
        <f t="shared" si="11"/>
        <v>0</v>
      </c>
      <c r="L24" s="31">
        <f t="shared" si="11"/>
        <v>0</v>
      </c>
      <c r="M24" s="3"/>
      <c r="N24" s="4"/>
      <c r="O24" s="15"/>
    </row>
    <row r="25" spans="1:15" s="2" customFormat="1" ht="20.25" customHeight="1">
      <c r="A25" s="14"/>
      <c r="B25" s="3" t="s">
        <v>15</v>
      </c>
      <c r="C25" s="13"/>
      <c r="D25" s="31">
        <f aca="true" t="shared" si="12" ref="D25:L25">SUM(D45+D104+D137+D164)</f>
        <v>0</v>
      </c>
      <c r="E25" s="31">
        <f t="shared" si="12"/>
        <v>0</v>
      </c>
      <c r="F25" s="31">
        <f t="shared" si="12"/>
        <v>0</v>
      </c>
      <c r="G25" s="31">
        <f t="shared" si="12"/>
        <v>0</v>
      </c>
      <c r="H25" s="31">
        <f t="shared" si="12"/>
        <v>0</v>
      </c>
      <c r="I25" s="31">
        <f t="shared" si="12"/>
        <v>0</v>
      </c>
      <c r="J25" s="31">
        <f t="shared" si="12"/>
        <v>0</v>
      </c>
      <c r="K25" s="31">
        <f t="shared" si="12"/>
        <v>0</v>
      </c>
      <c r="L25" s="31">
        <f t="shared" si="12"/>
        <v>0</v>
      </c>
      <c r="M25" s="3"/>
      <c r="N25" s="4"/>
      <c r="O25" s="15"/>
    </row>
    <row r="26" spans="1:15" s="2" customFormat="1" ht="20.25" customHeight="1">
      <c r="A26" s="14" t="s">
        <v>20</v>
      </c>
      <c r="B26" s="16" t="s">
        <v>21</v>
      </c>
      <c r="C26" s="13"/>
      <c r="D26" s="31">
        <f aca="true" t="shared" si="13" ref="D26:L26">SUM(D27:D30)</f>
        <v>165812.40000000002</v>
      </c>
      <c r="E26" s="31">
        <f t="shared" si="13"/>
        <v>64900.799999999996</v>
      </c>
      <c r="F26" s="31">
        <f t="shared" si="13"/>
        <v>91411.6</v>
      </c>
      <c r="G26" s="31">
        <f t="shared" si="13"/>
        <v>7500</v>
      </c>
      <c r="H26" s="31">
        <f t="shared" si="13"/>
        <v>7500</v>
      </c>
      <c r="I26" s="31">
        <f t="shared" si="13"/>
        <v>0</v>
      </c>
      <c r="J26" s="31">
        <f t="shared" si="13"/>
        <v>0</v>
      </c>
      <c r="K26" s="31">
        <f t="shared" si="13"/>
        <v>0</v>
      </c>
      <c r="L26" s="31">
        <f t="shared" si="13"/>
        <v>0</v>
      </c>
      <c r="M26" s="3"/>
      <c r="N26" s="4"/>
      <c r="O26" s="15"/>
    </row>
    <row r="27" spans="1:15" s="2" customFormat="1" ht="20.25" customHeight="1">
      <c r="A27" s="14"/>
      <c r="B27" s="3" t="s">
        <v>12</v>
      </c>
      <c r="C27" s="13"/>
      <c r="D27" s="31">
        <f aca="true" t="shared" si="14" ref="D27:L27">SUM(D47+D106+D139+D166)</f>
        <v>0</v>
      </c>
      <c r="E27" s="31">
        <f t="shared" si="14"/>
        <v>0</v>
      </c>
      <c r="F27" s="31">
        <f t="shared" si="14"/>
        <v>0</v>
      </c>
      <c r="G27" s="31">
        <f t="shared" si="14"/>
        <v>0</v>
      </c>
      <c r="H27" s="31">
        <f t="shared" si="14"/>
        <v>0</v>
      </c>
      <c r="I27" s="31">
        <f t="shared" si="14"/>
        <v>0</v>
      </c>
      <c r="J27" s="31">
        <f t="shared" si="14"/>
        <v>0</v>
      </c>
      <c r="K27" s="31">
        <f t="shared" si="14"/>
        <v>0</v>
      </c>
      <c r="L27" s="31">
        <f t="shared" si="14"/>
        <v>0</v>
      </c>
      <c r="M27" s="3"/>
      <c r="N27" s="4"/>
      <c r="O27" s="15"/>
    </row>
    <row r="28" spans="1:15" s="2" customFormat="1" ht="20.25" customHeight="1">
      <c r="A28" s="14"/>
      <c r="B28" s="3" t="s">
        <v>13</v>
      </c>
      <c r="C28" s="13"/>
      <c r="D28" s="31">
        <f>SUM(D48+D107+D167+D140)</f>
        <v>502.7</v>
      </c>
      <c r="E28" s="31">
        <f>SUM(E48+E107+E140+E167)</f>
        <v>246.7</v>
      </c>
      <c r="F28" s="31">
        <f>SUM(F48+F107+F140+F167)</f>
        <v>256</v>
      </c>
      <c r="G28" s="31">
        <f>SUM(G48+G107+G140+G167)</f>
        <v>0</v>
      </c>
      <c r="H28" s="31">
        <f>H48+H107+H140+H167+H221</f>
        <v>0</v>
      </c>
      <c r="I28" s="31">
        <f>SUM(I48+I107+I140+I167)</f>
        <v>0</v>
      </c>
      <c r="J28" s="31">
        <f>SUM(J48+J107+J140+J167)</f>
        <v>0</v>
      </c>
      <c r="K28" s="31">
        <f>SUM(K48+K107+K140+K167)</f>
        <v>0</v>
      </c>
      <c r="L28" s="31">
        <f>SUM(L48+L107+L140+L167)</f>
        <v>0</v>
      </c>
      <c r="M28" s="3"/>
      <c r="N28" s="4"/>
      <c r="O28" s="15"/>
    </row>
    <row r="29" spans="1:15" s="2" customFormat="1" ht="20.25" customHeight="1">
      <c r="A29" s="14"/>
      <c r="B29" s="3" t="s">
        <v>14</v>
      </c>
      <c r="C29" s="13"/>
      <c r="D29" s="31">
        <f>D49+D108+D141+D168+D222</f>
        <v>165309.7</v>
      </c>
      <c r="E29" s="31">
        <f>SUM(E49+E108+E168+E141)</f>
        <v>64654.1</v>
      </c>
      <c r="F29" s="31">
        <f>SUM(F49+F108+F168+F141)</f>
        <v>91155.6</v>
      </c>
      <c r="G29" s="31">
        <f>SUM(G49+G108+G168+G141)+G222</f>
        <v>7500</v>
      </c>
      <c r="H29" s="31">
        <f>SUM(H49+H108+H168+H141+H222)</f>
        <v>7500</v>
      </c>
      <c r="I29" s="31">
        <f>SUM(I49+I108+I168+I141)+I222</f>
        <v>0</v>
      </c>
      <c r="J29" s="31">
        <f>SUM(J49+J108+J168+J141)+J222</f>
        <v>0</v>
      </c>
      <c r="K29" s="31">
        <f>SUM(K49+K108+K168+K141)+K222</f>
        <v>0</v>
      </c>
      <c r="L29" s="31">
        <f>SUM(L49+L108+L168+L141)+L222</f>
        <v>0</v>
      </c>
      <c r="M29" s="3"/>
      <c r="N29" s="4"/>
      <c r="O29" s="15"/>
    </row>
    <row r="30" spans="1:15" s="2" customFormat="1" ht="21" customHeight="1">
      <c r="A30" s="14"/>
      <c r="B30" s="3" t="s">
        <v>15</v>
      </c>
      <c r="C30" s="13"/>
      <c r="D30" s="31">
        <f aca="true" t="shared" si="15" ref="D30:L30">SUM(D50+D109+D142+D169)</f>
        <v>0</v>
      </c>
      <c r="E30" s="31">
        <f t="shared" si="15"/>
        <v>0</v>
      </c>
      <c r="F30" s="31">
        <f t="shared" si="15"/>
        <v>0</v>
      </c>
      <c r="G30" s="31">
        <f t="shared" si="15"/>
        <v>0</v>
      </c>
      <c r="H30" s="31">
        <f t="shared" si="15"/>
        <v>0</v>
      </c>
      <c r="I30" s="31">
        <f t="shared" si="15"/>
        <v>0</v>
      </c>
      <c r="J30" s="31">
        <f t="shared" si="15"/>
        <v>0</v>
      </c>
      <c r="K30" s="31">
        <f t="shared" si="15"/>
        <v>0</v>
      </c>
      <c r="L30" s="31">
        <f t="shared" si="15"/>
        <v>0</v>
      </c>
      <c r="M30" s="3"/>
      <c r="N30" s="4"/>
      <c r="O30" s="15"/>
    </row>
    <row r="31" spans="1:15" s="2" customFormat="1" ht="96" customHeight="1">
      <c r="A31" s="36" t="s">
        <v>22</v>
      </c>
      <c r="B31" s="37" t="s">
        <v>107</v>
      </c>
      <c r="C31" s="41" t="s">
        <v>23</v>
      </c>
      <c r="D31" s="39">
        <f aca="true" t="shared" si="16" ref="D31:L31">SUM(D32:D35)</f>
        <v>23538.5</v>
      </c>
      <c r="E31" s="39">
        <f t="shared" si="16"/>
        <v>11964.2</v>
      </c>
      <c r="F31" s="39">
        <f t="shared" si="16"/>
        <v>11574.300000000001</v>
      </c>
      <c r="G31" s="39">
        <f t="shared" si="16"/>
        <v>0</v>
      </c>
      <c r="H31" s="39">
        <f t="shared" si="16"/>
        <v>0</v>
      </c>
      <c r="I31" s="39">
        <f t="shared" si="16"/>
        <v>0</v>
      </c>
      <c r="J31" s="39">
        <f t="shared" si="16"/>
        <v>0</v>
      </c>
      <c r="K31" s="39">
        <f t="shared" si="16"/>
        <v>0</v>
      </c>
      <c r="L31" s="39">
        <f t="shared" si="16"/>
        <v>0</v>
      </c>
      <c r="M31" s="17"/>
      <c r="N31" s="4"/>
      <c r="O31" s="15"/>
    </row>
    <row r="32" spans="1:15" s="2" customFormat="1" ht="16.5" customHeight="1">
      <c r="A32" s="14"/>
      <c r="B32" s="3" t="s">
        <v>12</v>
      </c>
      <c r="C32" s="13"/>
      <c r="D32" s="31">
        <f aca="true" t="shared" si="17" ref="D32:L32">SUM(D37+D42+D47)</f>
        <v>0</v>
      </c>
      <c r="E32" s="31">
        <f t="shared" si="17"/>
        <v>0</v>
      </c>
      <c r="F32" s="31">
        <f t="shared" si="17"/>
        <v>0</v>
      </c>
      <c r="G32" s="31">
        <f t="shared" si="17"/>
        <v>0</v>
      </c>
      <c r="H32" s="31">
        <f t="shared" si="17"/>
        <v>0</v>
      </c>
      <c r="I32" s="31">
        <f t="shared" si="17"/>
        <v>0</v>
      </c>
      <c r="J32" s="31">
        <f t="shared" si="17"/>
        <v>0</v>
      </c>
      <c r="K32" s="31">
        <f t="shared" si="17"/>
        <v>0</v>
      </c>
      <c r="L32" s="31">
        <f t="shared" si="17"/>
        <v>0</v>
      </c>
      <c r="M32" s="3"/>
      <c r="N32" s="4"/>
      <c r="O32" s="15"/>
    </row>
    <row r="33" spans="1:15" s="2" customFormat="1" ht="15" customHeight="1">
      <c r="A33" s="14"/>
      <c r="B33" s="3" t="s">
        <v>13</v>
      </c>
      <c r="C33" s="13"/>
      <c r="D33" s="31">
        <f aca="true" t="shared" si="18" ref="D33:L33">SUM(D38+D43+D48)</f>
        <v>0</v>
      </c>
      <c r="E33" s="31">
        <f t="shared" si="18"/>
        <v>0</v>
      </c>
      <c r="F33" s="31">
        <f t="shared" si="18"/>
        <v>0</v>
      </c>
      <c r="G33" s="31">
        <f t="shared" si="18"/>
        <v>0</v>
      </c>
      <c r="H33" s="31">
        <f t="shared" si="18"/>
        <v>0</v>
      </c>
      <c r="I33" s="31">
        <f t="shared" si="18"/>
        <v>0</v>
      </c>
      <c r="J33" s="31">
        <f t="shared" si="18"/>
        <v>0</v>
      </c>
      <c r="K33" s="31">
        <f t="shared" si="18"/>
        <v>0</v>
      </c>
      <c r="L33" s="31">
        <f t="shared" si="18"/>
        <v>0</v>
      </c>
      <c r="M33" s="3"/>
      <c r="N33" s="4"/>
      <c r="O33" s="15"/>
    </row>
    <row r="34" spans="1:15" s="2" customFormat="1" ht="16.5" customHeight="1">
      <c r="A34" s="14"/>
      <c r="B34" s="3" t="s">
        <v>14</v>
      </c>
      <c r="C34" s="13"/>
      <c r="D34" s="31">
        <f aca="true" t="shared" si="19" ref="D34:L34">SUM(D39+D44+D49)</f>
        <v>23538.5</v>
      </c>
      <c r="E34" s="31">
        <f t="shared" si="19"/>
        <v>11964.2</v>
      </c>
      <c r="F34" s="31">
        <f t="shared" si="19"/>
        <v>11574.300000000001</v>
      </c>
      <c r="G34" s="31">
        <f t="shared" si="19"/>
        <v>0</v>
      </c>
      <c r="H34" s="31">
        <f t="shared" si="19"/>
        <v>0</v>
      </c>
      <c r="I34" s="31">
        <f t="shared" si="19"/>
        <v>0</v>
      </c>
      <c r="J34" s="31">
        <f t="shared" si="19"/>
        <v>0</v>
      </c>
      <c r="K34" s="31">
        <f t="shared" si="19"/>
        <v>0</v>
      </c>
      <c r="L34" s="31">
        <f t="shared" si="19"/>
        <v>0</v>
      </c>
      <c r="M34" s="3"/>
      <c r="N34" s="4"/>
      <c r="O34" s="15"/>
    </row>
    <row r="35" spans="1:15" s="2" customFormat="1" ht="16.5" customHeight="1">
      <c r="A35" s="14"/>
      <c r="B35" s="3" t="s">
        <v>15</v>
      </c>
      <c r="C35" s="13"/>
      <c r="D35" s="31">
        <f aca="true" t="shared" si="20" ref="D35:L35">SUM(D40+D45+D50)</f>
        <v>0</v>
      </c>
      <c r="E35" s="31">
        <f t="shared" si="20"/>
        <v>0</v>
      </c>
      <c r="F35" s="31">
        <f t="shared" si="20"/>
        <v>0</v>
      </c>
      <c r="G35" s="31">
        <f t="shared" si="20"/>
        <v>0</v>
      </c>
      <c r="H35" s="31">
        <f t="shared" si="20"/>
        <v>0</v>
      </c>
      <c r="I35" s="31">
        <f t="shared" si="20"/>
        <v>0</v>
      </c>
      <c r="J35" s="31">
        <f t="shared" si="20"/>
        <v>0</v>
      </c>
      <c r="K35" s="31">
        <f t="shared" si="20"/>
        <v>0</v>
      </c>
      <c r="L35" s="31">
        <f t="shared" si="20"/>
        <v>0</v>
      </c>
      <c r="M35" s="3"/>
      <c r="N35" s="4"/>
      <c r="O35" s="15"/>
    </row>
    <row r="36" spans="1:15" s="2" customFormat="1" ht="48" customHeight="1">
      <c r="A36" s="14" t="s">
        <v>24</v>
      </c>
      <c r="B36" s="16" t="s">
        <v>25</v>
      </c>
      <c r="C36" s="13"/>
      <c r="D36" s="31">
        <f aca="true" t="shared" si="21" ref="D36:L36">SUM(D37+D38+D39+D40)</f>
        <v>0</v>
      </c>
      <c r="E36" s="31">
        <f t="shared" si="21"/>
        <v>0</v>
      </c>
      <c r="F36" s="31">
        <f t="shared" si="21"/>
        <v>0</v>
      </c>
      <c r="G36" s="31">
        <f t="shared" si="21"/>
        <v>0</v>
      </c>
      <c r="H36" s="31">
        <f t="shared" si="21"/>
        <v>0</v>
      </c>
      <c r="I36" s="31">
        <f t="shared" si="21"/>
        <v>0</v>
      </c>
      <c r="J36" s="31">
        <f t="shared" si="21"/>
        <v>0</v>
      </c>
      <c r="K36" s="31">
        <f t="shared" si="21"/>
        <v>0</v>
      </c>
      <c r="L36" s="31">
        <f t="shared" si="21"/>
        <v>0</v>
      </c>
      <c r="M36" s="3"/>
      <c r="N36" s="4"/>
      <c r="O36" s="15"/>
    </row>
    <row r="37" spans="1:15" s="2" customFormat="1" ht="16.5" customHeight="1">
      <c r="A37" s="14"/>
      <c r="B37" s="3" t="s">
        <v>12</v>
      </c>
      <c r="C37" s="13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"/>
      <c r="N37" s="4"/>
      <c r="O37" s="15"/>
    </row>
    <row r="38" spans="1:15" s="2" customFormat="1" ht="14.25" customHeight="1">
      <c r="A38" s="14"/>
      <c r="B38" s="3" t="s">
        <v>13</v>
      </c>
      <c r="C38" s="13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"/>
      <c r="N38" s="4"/>
      <c r="O38" s="15"/>
    </row>
    <row r="39" spans="1:15" s="2" customFormat="1" ht="15.75" customHeight="1">
      <c r="A39" s="14"/>
      <c r="B39" s="3" t="s">
        <v>14</v>
      </c>
      <c r="C39" s="13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"/>
      <c r="N39" s="4"/>
      <c r="O39" s="15"/>
    </row>
    <row r="40" spans="1:15" s="2" customFormat="1" ht="17.25" customHeight="1">
      <c r="A40" s="14"/>
      <c r="B40" s="3" t="s">
        <v>15</v>
      </c>
      <c r="C40" s="13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"/>
      <c r="N40" s="4"/>
      <c r="O40" s="15"/>
    </row>
    <row r="41" spans="1:15" s="2" customFormat="1" ht="63.75" customHeight="1">
      <c r="A41" s="14" t="s">
        <v>26</v>
      </c>
      <c r="B41" s="16" t="s">
        <v>27</v>
      </c>
      <c r="C41" s="13"/>
      <c r="D41" s="31">
        <f aca="true" t="shared" si="22" ref="D41:L41">SUM(D42+D43+D44+D45)</f>
        <v>0</v>
      </c>
      <c r="E41" s="31">
        <f t="shared" si="22"/>
        <v>0</v>
      </c>
      <c r="F41" s="31">
        <f t="shared" si="22"/>
        <v>0</v>
      </c>
      <c r="G41" s="31">
        <f t="shared" si="22"/>
        <v>0</v>
      </c>
      <c r="H41" s="31">
        <f t="shared" si="22"/>
        <v>0</v>
      </c>
      <c r="I41" s="31">
        <f t="shared" si="22"/>
        <v>0</v>
      </c>
      <c r="J41" s="31">
        <f t="shared" si="22"/>
        <v>0</v>
      </c>
      <c r="K41" s="31">
        <f t="shared" si="22"/>
        <v>0</v>
      </c>
      <c r="L41" s="31">
        <f t="shared" si="22"/>
        <v>0</v>
      </c>
      <c r="M41" s="3"/>
      <c r="N41" s="4"/>
      <c r="O41" s="15"/>
    </row>
    <row r="42" spans="1:15" s="2" customFormat="1" ht="18.75" customHeight="1">
      <c r="A42" s="14"/>
      <c r="B42" s="3" t="s">
        <v>12</v>
      </c>
      <c r="C42" s="13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"/>
      <c r="N42" s="4"/>
      <c r="O42" s="15"/>
    </row>
    <row r="43" spans="1:15" s="2" customFormat="1" ht="20.25" customHeight="1">
      <c r="A43" s="14"/>
      <c r="B43" s="3" t="s">
        <v>13</v>
      </c>
      <c r="C43" s="13"/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"/>
      <c r="N43" s="4"/>
      <c r="O43" s="15"/>
    </row>
    <row r="44" spans="1:15" s="2" customFormat="1" ht="20.25" customHeight="1">
      <c r="A44" s="14"/>
      <c r="B44" s="3" t="s">
        <v>14</v>
      </c>
      <c r="C44" s="13"/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"/>
      <c r="N44" s="4"/>
      <c r="O44" s="15"/>
    </row>
    <row r="45" spans="1:15" s="2" customFormat="1" ht="20.25" customHeight="1">
      <c r="A45" s="14"/>
      <c r="B45" s="3" t="s">
        <v>15</v>
      </c>
      <c r="C45" s="13"/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"/>
      <c r="N45" s="4"/>
      <c r="O45" s="15"/>
    </row>
    <row r="46" spans="1:15" s="2" customFormat="1" ht="32.25" customHeight="1">
      <c r="A46" s="14" t="s">
        <v>28</v>
      </c>
      <c r="B46" s="16" t="s">
        <v>29</v>
      </c>
      <c r="C46" s="13"/>
      <c r="D46" s="31">
        <f aca="true" t="shared" si="23" ref="D46:L46">SUM(D47:D50)</f>
        <v>23538.5</v>
      </c>
      <c r="E46" s="31">
        <f t="shared" si="23"/>
        <v>11964.2</v>
      </c>
      <c r="F46" s="31">
        <f t="shared" si="23"/>
        <v>11574.300000000001</v>
      </c>
      <c r="G46" s="31">
        <f t="shared" si="23"/>
        <v>0</v>
      </c>
      <c r="H46" s="31">
        <f t="shared" si="23"/>
        <v>0</v>
      </c>
      <c r="I46" s="31">
        <f t="shared" si="23"/>
        <v>0</v>
      </c>
      <c r="J46" s="31">
        <f t="shared" si="23"/>
        <v>0</v>
      </c>
      <c r="K46" s="31">
        <f t="shared" si="23"/>
        <v>0</v>
      </c>
      <c r="L46" s="31">
        <f t="shared" si="23"/>
        <v>0</v>
      </c>
      <c r="M46" s="3"/>
      <c r="N46" s="4"/>
      <c r="O46" s="15"/>
    </row>
    <row r="47" spans="1:15" s="2" customFormat="1" ht="20.25" customHeight="1">
      <c r="A47" s="14"/>
      <c r="B47" s="3" t="s">
        <v>12</v>
      </c>
      <c r="C47" s="13"/>
      <c r="D47" s="31">
        <f>SUM(E47:L47)</f>
        <v>0</v>
      </c>
      <c r="E47" s="31">
        <f aca="true" t="shared" si="24" ref="E47:L47">SUM(E54+E59+E65+E71)</f>
        <v>0</v>
      </c>
      <c r="F47" s="31">
        <f t="shared" si="24"/>
        <v>0</v>
      </c>
      <c r="G47" s="31">
        <f t="shared" si="24"/>
        <v>0</v>
      </c>
      <c r="H47" s="31">
        <f t="shared" si="24"/>
        <v>0</v>
      </c>
      <c r="I47" s="31">
        <f t="shared" si="24"/>
        <v>0</v>
      </c>
      <c r="J47" s="31">
        <f t="shared" si="24"/>
        <v>0</v>
      </c>
      <c r="K47" s="31">
        <f t="shared" si="24"/>
        <v>0</v>
      </c>
      <c r="L47" s="31">
        <f t="shared" si="24"/>
        <v>0</v>
      </c>
      <c r="M47" s="3"/>
      <c r="N47" s="4"/>
      <c r="O47" s="15"/>
    </row>
    <row r="48" spans="1:15" s="2" customFormat="1" ht="20.25" customHeight="1">
      <c r="A48" s="14"/>
      <c r="B48" s="3" t="s">
        <v>13</v>
      </c>
      <c r="C48" s="13"/>
      <c r="D48" s="31">
        <f>SUM(E48:L48)</f>
        <v>0</v>
      </c>
      <c r="E48" s="31">
        <f aca="true" t="shared" si="25" ref="E48:L48">SUM(E55+E60+E66+E72)</f>
        <v>0</v>
      </c>
      <c r="F48" s="31">
        <f t="shared" si="25"/>
        <v>0</v>
      </c>
      <c r="G48" s="31">
        <f t="shared" si="25"/>
        <v>0</v>
      </c>
      <c r="H48" s="31">
        <f t="shared" si="25"/>
        <v>0</v>
      </c>
      <c r="I48" s="31">
        <f t="shared" si="25"/>
        <v>0</v>
      </c>
      <c r="J48" s="31">
        <f t="shared" si="25"/>
        <v>0</v>
      </c>
      <c r="K48" s="31">
        <f t="shared" si="25"/>
        <v>0</v>
      </c>
      <c r="L48" s="31">
        <f t="shared" si="25"/>
        <v>0</v>
      </c>
      <c r="M48" s="3"/>
      <c r="N48" s="4"/>
      <c r="O48" s="15"/>
    </row>
    <row r="49" spans="1:15" s="2" customFormat="1" ht="20.25" customHeight="1">
      <c r="A49" s="14"/>
      <c r="B49" s="3" t="s">
        <v>14</v>
      </c>
      <c r="C49" s="13"/>
      <c r="D49" s="31">
        <f>SUM(E49:L49)</f>
        <v>23538.5</v>
      </c>
      <c r="E49" s="31">
        <f aca="true" t="shared" si="26" ref="E49:G50">SUM(E56+E61+E67+E73)</f>
        <v>11964.2</v>
      </c>
      <c r="F49" s="31">
        <f t="shared" si="26"/>
        <v>11574.300000000001</v>
      </c>
      <c r="G49" s="31">
        <f t="shared" si="26"/>
        <v>0</v>
      </c>
      <c r="H49" s="31">
        <f>H56+H61++H67+H73</f>
        <v>0</v>
      </c>
      <c r="I49" s="31">
        <f>I56+I61++I67+I73</f>
        <v>0</v>
      </c>
      <c r="J49" s="31">
        <f>J56+J61++J67+J73</f>
        <v>0</v>
      </c>
      <c r="K49" s="31">
        <f>K56+K61++K67+K73</f>
        <v>0</v>
      </c>
      <c r="L49" s="31">
        <f>L56+L61++L67+L73</f>
        <v>0</v>
      </c>
      <c r="M49" s="3"/>
      <c r="N49" s="4"/>
      <c r="O49" s="15"/>
    </row>
    <row r="50" spans="1:15" s="2" customFormat="1" ht="20.25" customHeight="1">
      <c r="A50" s="14"/>
      <c r="B50" s="3" t="s">
        <v>15</v>
      </c>
      <c r="C50" s="13"/>
      <c r="D50" s="31">
        <f>SUM(E50:L50)</f>
        <v>0</v>
      </c>
      <c r="E50" s="31">
        <f t="shared" si="26"/>
        <v>0</v>
      </c>
      <c r="F50" s="31">
        <f t="shared" si="26"/>
        <v>0</v>
      </c>
      <c r="G50" s="31">
        <f t="shared" si="26"/>
        <v>0</v>
      </c>
      <c r="H50" s="31">
        <f>SUM(H57+H62+H68+H74)</f>
        <v>0</v>
      </c>
      <c r="I50" s="31">
        <f>SUM(I57+I62+I68+I74)</f>
        <v>0</v>
      </c>
      <c r="J50" s="31">
        <f>SUM(J57+J62+J68+J74)</f>
        <v>0</v>
      </c>
      <c r="K50" s="31">
        <f>SUM(K57+K62+K68+K74)</f>
        <v>0</v>
      </c>
      <c r="L50" s="31">
        <f>SUM(L57+L62+L68+L74)</f>
        <v>0</v>
      </c>
      <c r="M50" s="3"/>
      <c r="N50" s="4"/>
      <c r="O50" s="15"/>
    </row>
    <row r="51" spans="1:15" s="2" customFormat="1" ht="23.25" customHeight="1">
      <c r="A51" s="18"/>
      <c r="B51" s="18"/>
      <c r="C51" s="46" t="s">
        <v>30</v>
      </c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"/>
      <c r="O51" s="15"/>
    </row>
    <row r="52" spans="1:15" s="2" customFormat="1" ht="22.5" customHeight="1">
      <c r="A52" s="18"/>
      <c r="B52" s="18"/>
      <c r="C52" s="46" t="s">
        <v>31</v>
      </c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"/>
      <c r="O52" s="15"/>
    </row>
    <row r="53" spans="1:15" s="2" customFormat="1" ht="48" customHeight="1">
      <c r="A53" s="14" t="s">
        <v>32</v>
      </c>
      <c r="B53" s="19" t="s">
        <v>33</v>
      </c>
      <c r="C53" s="3" t="s">
        <v>23</v>
      </c>
      <c r="D53" s="31">
        <f aca="true" t="shared" si="27" ref="D53:L53">SUM(D54:D57)</f>
        <v>3778.5</v>
      </c>
      <c r="E53" s="31">
        <v>2278.5</v>
      </c>
      <c r="F53" s="31">
        <v>1500</v>
      </c>
      <c r="G53" s="31">
        <f t="shared" si="27"/>
        <v>0</v>
      </c>
      <c r="H53" s="31">
        <f t="shared" si="27"/>
        <v>0</v>
      </c>
      <c r="I53" s="31">
        <f t="shared" si="27"/>
        <v>0</v>
      </c>
      <c r="J53" s="31">
        <f t="shared" si="27"/>
        <v>0</v>
      </c>
      <c r="K53" s="31">
        <f t="shared" si="27"/>
        <v>0</v>
      </c>
      <c r="L53" s="31">
        <f t="shared" si="27"/>
        <v>0</v>
      </c>
      <c r="M53" s="17" t="s">
        <v>34</v>
      </c>
      <c r="N53" s="4"/>
      <c r="O53" s="15"/>
    </row>
    <row r="54" spans="1:15" s="2" customFormat="1" ht="16.5" customHeight="1">
      <c r="A54" s="18"/>
      <c r="B54" s="12" t="s">
        <v>12</v>
      </c>
      <c r="C54" s="13"/>
      <c r="D54" s="31">
        <f>SUM(E54:L54)</f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"/>
      <c r="N54" s="4"/>
      <c r="O54" s="15"/>
    </row>
    <row r="55" spans="1:15" s="2" customFormat="1" ht="18.75" customHeight="1">
      <c r="A55" s="18"/>
      <c r="B55" s="12" t="s">
        <v>13</v>
      </c>
      <c r="C55" s="13"/>
      <c r="D55" s="31">
        <f>SUM(E55:L55)</f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"/>
      <c r="N55" s="4"/>
      <c r="O55" s="15"/>
    </row>
    <row r="56" spans="1:15" s="2" customFormat="1" ht="18" customHeight="1">
      <c r="A56" s="18"/>
      <c r="B56" s="12" t="s">
        <v>14</v>
      </c>
      <c r="C56" s="13"/>
      <c r="D56" s="31">
        <f>SUM(E56:L56)</f>
        <v>3778.5</v>
      </c>
      <c r="E56" s="31">
        <v>2278.5</v>
      </c>
      <c r="F56" s="31">
        <v>1500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"/>
      <c r="N56" s="4"/>
      <c r="O56" s="15"/>
    </row>
    <row r="57" spans="1:15" s="2" customFormat="1" ht="18" customHeight="1">
      <c r="A57" s="18"/>
      <c r="B57" s="12" t="s">
        <v>35</v>
      </c>
      <c r="C57" s="13"/>
      <c r="D57" s="31">
        <f>SUM(E57:L57)</f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"/>
      <c r="N57" s="4"/>
      <c r="O57" s="15"/>
    </row>
    <row r="58" spans="1:15" s="2" customFormat="1" ht="101.25" customHeight="1">
      <c r="A58" s="18" t="s">
        <v>36</v>
      </c>
      <c r="B58" s="20" t="s">
        <v>37</v>
      </c>
      <c r="C58" s="3" t="s">
        <v>23</v>
      </c>
      <c r="D58" s="31">
        <f>SUM(D59:D62)</f>
        <v>19758.800000000003</v>
      </c>
      <c r="E58" s="31">
        <v>9685.7</v>
      </c>
      <c r="F58" s="31">
        <v>10073.1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" t="s">
        <v>38</v>
      </c>
      <c r="N58" s="4"/>
      <c r="O58" s="15"/>
    </row>
    <row r="59" spans="1:15" s="2" customFormat="1" ht="20.25" customHeight="1">
      <c r="A59" s="18"/>
      <c r="B59" s="12" t="s">
        <v>12</v>
      </c>
      <c r="C59" s="13"/>
      <c r="D59" s="31">
        <f>SUM(E59:L59)</f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"/>
      <c r="N59" s="4"/>
      <c r="O59" s="15"/>
    </row>
    <row r="60" spans="1:15" s="2" customFormat="1" ht="20.25" customHeight="1">
      <c r="A60" s="18"/>
      <c r="B60" s="12" t="s">
        <v>13</v>
      </c>
      <c r="C60" s="13"/>
      <c r="D60" s="31">
        <f>SUM(E60:L60)</f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"/>
      <c r="N60" s="4"/>
      <c r="O60" s="15"/>
    </row>
    <row r="61" spans="1:15" s="2" customFormat="1" ht="15.75" customHeight="1">
      <c r="A61" s="18"/>
      <c r="B61" s="12" t="s">
        <v>14</v>
      </c>
      <c r="C61" s="13"/>
      <c r="D61" s="31">
        <f>SUM(E61:L61)</f>
        <v>19758.800000000003</v>
      </c>
      <c r="E61" s="31">
        <v>9685.7</v>
      </c>
      <c r="F61" s="31">
        <v>10073.1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"/>
      <c r="N61" s="4"/>
      <c r="O61" s="15"/>
    </row>
    <row r="62" spans="1:15" s="2" customFormat="1" ht="18" customHeight="1">
      <c r="A62" s="18"/>
      <c r="B62" s="12" t="s">
        <v>35</v>
      </c>
      <c r="C62" s="13"/>
      <c r="D62" s="31">
        <f>SUM(E62:L62)</f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"/>
      <c r="N62" s="4"/>
      <c r="O62" s="15"/>
    </row>
    <row r="63" spans="1:15" s="2" customFormat="1" ht="16.5" customHeight="1">
      <c r="A63" s="18"/>
      <c r="B63" s="18"/>
      <c r="C63" s="46" t="s">
        <v>39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"/>
      <c r="O63" s="15"/>
    </row>
    <row r="64" spans="1:15" s="2" customFormat="1" ht="84" customHeight="1">
      <c r="A64" s="14" t="s">
        <v>40</v>
      </c>
      <c r="B64" s="16" t="s">
        <v>41</v>
      </c>
      <c r="C64" s="3" t="s">
        <v>23</v>
      </c>
      <c r="D64" s="5">
        <f aca="true" t="shared" si="28" ref="D64:L64">SUM(D65:D68)</f>
        <v>1.2</v>
      </c>
      <c r="E64" s="5">
        <f t="shared" si="28"/>
        <v>0</v>
      </c>
      <c r="F64" s="5">
        <f t="shared" si="28"/>
        <v>1.2</v>
      </c>
      <c r="G64" s="5">
        <f t="shared" si="28"/>
        <v>0</v>
      </c>
      <c r="H64" s="5">
        <f t="shared" si="28"/>
        <v>0</v>
      </c>
      <c r="I64" s="5">
        <f t="shared" si="28"/>
        <v>0</v>
      </c>
      <c r="J64" s="5">
        <f t="shared" si="28"/>
        <v>0</v>
      </c>
      <c r="K64" s="5">
        <f t="shared" si="28"/>
        <v>0</v>
      </c>
      <c r="L64" s="5">
        <f t="shared" si="28"/>
        <v>0</v>
      </c>
      <c r="M64" s="3" t="s">
        <v>42</v>
      </c>
      <c r="N64" s="4"/>
      <c r="O64" s="15"/>
    </row>
    <row r="65" spans="1:15" s="2" customFormat="1" ht="18.75" customHeight="1">
      <c r="A65" s="14"/>
      <c r="B65" s="3" t="s">
        <v>12</v>
      </c>
      <c r="C65" s="13"/>
      <c r="D65" s="5">
        <f>SUM(E65:L65)</f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3"/>
      <c r="N65" s="4"/>
      <c r="O65" s="15"/>
    </row>
    <row r="66" spans="1:15" s="2" customFormat="1" ht="18" customHeight="1">
      <c r="A66" s="14"/>
      <c r="B66" s="3" t="s">
        <v>13</v>
      </c>
      <c r="C66" s="13"/>
      <c r="D66" s="5">
        <f>SUM(E66:L66)</f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3"/>
      <c r="N66" s="4"/>
      <c r="O66" s="15"/>
    </row>
    <row r="67" spans="1:15" s="2" customFormat="1" ht="18" customHeight="1">
      <c r="A67" s="14"/>
      <c r="B67" s="3" t="s">
        <v>14</v>
      </c>
      <c r="C67" s="13"/>
      <c r="D67" s="5">
        <f>SUM(E67:L67)</f>
        <v>1.2</v>
      </c>
      <c r="E67" s="5">
        <v>0</v>
      </c>
      <c r="F67" s="5">
        <v>1.2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3"/>
      <c r="N67" s="4"/>
      <c r="O67" s="15"/>
    </row>
    <row r="68" spans="1:15" s="2" customFormat="1" ht="18" customHeight="1">
      <c r="A68" s="14"/>
      <c r="B68" s="3" t="s">
        <v>35</v>
      </c>
      <c r="C68" s="13"/>
      <c r="D68" s="5">
        <f>SUM(E68:L68)</f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3"/>
      <c r="N68" s="4"/>
      <c r="O68" s="15"/>
    </row>
    <row r="69" spans="2:15" s="2" customFormat="1" ht="18" customHeight="1">
      <c r="B69" s="21"/>
      <c r="C69" s="47" t="s">
        <v>43</v>
      </c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"/>
      <c r="O69" s="15"/>
    </row>
    <row r="70" spans="1:15" s="2" customFormat="1" ht="51.75" customHeight="1">
      <c r="A70" s="14" t="s">
        <v>44</v>
      </c>
      <c r="B70" s="16" t="s">
        <v>45</v>
      </c>
      <c r="C70" s="3" t="s">
        <v>23</v>
      </c>
      <c r="D70" s="31">
        <f aca="true" t="shared" si="29" ref="D70:L70">SUM(D71:D74)</f>
        <v>0</v>
      </c>
      <c r="E70" s="31">
        <v>0</v>
      </c>
      <c r="F70" s="31">
        <v>0</v>
      </c>
      <c r="G70" s="31">
        <f t="shared" si="29"/>
        <v>0</v>
      </c>
      <c r="H70" s="31">
        <f t="shared" si="29"/>
        <v>0</v>
      </c>
      <c r="I70" s="31">
        <v>0</v>
      </c>
      <c r="J70" s="31">
        <v>0</v>
      </c>
      <c r="K70" s="31">
        <f t="shared" si="29"/>
        <v>0</v>
      </c>
      <c r="L70" s="31">
        <f t="shared" si="29"/>
        <v>0</v>
      </c>
      <c r="M70" s="3" t="s">
        <v>46</v>
      </c>
      <c r="N70" s="4"/>
      <c r="O70" s="15"/>
    </row>
    <row r="71" spans="1:15" s="2" customFormat="1" ht="18" customHeight="1">
      <c r="A71" s="14"/>
      <c r="B71" s="3" t="s">
        <v>12</v>
      </c>
      <c r="C71" s="22"/>
      <c r="D71" s="31">
        <f>SUM(E71:L71)</f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"/>
      <c r="N71" s="4"/>
      <c r="O71" s="15"/>
    </row>
    <row r="72" spans="1:15" s="2" customFormat="1" ht="18" customHeight="1">
      <c r="A72" s="14"/>
      <c r="B72" s="3" t="s">
        <v>13</v>
      </c>
      <c r="C72" s="22"/>
      <c r="D72" s="31">
        <f>SUM(E72:L72)</f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"/>
      <c r="N72" s="4"/>
      <c r="O72" s="15"/>
    </row>
    <row r="73" spans="1:15" s="2" customFormat="1" ht="18" customHeight="1">
      <c r="A73" s="14"/>
      <c r="B73" s="3" t="s">
        <v>14</v>
      </c>
      <c r="C73" s="22"/>
      <c r="D73" s="31">
        <f>SUM(E73:L73)</f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"/>
      <c r="N73" s="4"/>
      <c r="O73" s="15"/>
    </row>
    <row r="74" spans="1:15" s="2" customFormat="1" ht="18" customHeight="1">
      <c r="A74" s="14"/>
      <c r="B74" s="3" t="s">
        <v>35</v>
      </c>
      <c r="C74" s="22"/>
      <c r="D74" s="31">
        <f>SUM(E74:L74)</f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"/>
      <c r="N74" s="4"/>
      <c r="O74" s="15"/>
    </row>
    <row r="75" spans="1:15" s="2" customFormat="1" ht="57" customHeight="1">
      <c r="A75" s="14" t="s">
        <v>47</v>
      </c>
      <c r="B75" s="33" t="s">
        <v>48</v>
      </c>
      <c r="C75" s="34"/>
      <c r="D75" s="35">
        <f>SUM(D76:D79)</f>
        <v>286440</v>
      </c>
      <c r="E75" s="35">
        <f aca="true" t="shared" si="30" ref="E75:L75">SUM(E76:E79)</f>
        <v>76270</v>
      </c>
      <c r="F75" s="35">
        <f>SUM(F76:F79)</f>
        <v>208970</v>
      </c>
      <c r="G75" s="35">
        <f t="shared" si="30"/>
        <v>0</v>
      </c>
      <c r="H75" s="35">
        <f t="shared" si="30"/>
        <v>0</v>
      </c>
      <c r="I75" s="35">
        <f t="shared" si="30"/>
        <v>0</v>
      </c>
      <c r="J75" s="35">
        <f t="shared" si="30"/>
        <v>0</v>
      </c>
      <c r="K75" s="35">
        <f t="shared" si="30"/>
        <v>0</v>
      </c>
      <c r="L75" s="40">
        <f t="shared" si="30"/>
        <v>0</v>
      </c>
      <c r="M75" s="23"/>
      <c r="N75" s="4"/>
      <c r="O75" s="15"/>
    </row>
    <row r="76" spans="1:15" s="2" customFormat="1" ht="20.25" customHeight="1">
      <c r="A76" s="14"/>
      <c r="B76" s="3" t="s">
        <v>12</v>
      </c>
      <c r="C76" s="13"/>
      <c r="D76" s="31">
        <f>SUM(D81+D101+D106)</f>
        <v>0</v>
      </c>
      <c r="E76" s="31">
        <f aca="true" t="shared" si="31" ref="E76:L76">SUM(E81+E101+E106)</f>
        <v>0</v>
      </c>
      <c r="F76" s="31">
        <f t="shared" si="31"/>
        <v>0</v>
      </c>
      <c r="G76" s="31">
        <f t="shared" si="31"/>
        <v>0</v>
      </c>
      <c r="H76" s="31">
        <f t="shared" si="31"/>
        <v>0</v>
      </c>
      <c r="I76" s="31">
        <f t="shared" si="31"/>
        <v>0</v>
      </c>
      <c r="J76" s="31">
        <f t="shared" si="31"/>
        <v>0</v>
      </c>
      <c r="K76" s="31">
        <f>SUM(K81+K101+K106)</f>
        <v>0</v>
      </c>
      <c r="L76" s="31">
        <f t="shared" si="31"/>
        <v>0</v>
      </c>
      <c r="M76" s="3"/>
      <c r="N76" s="4"/>
      <c r="O76" s="15"/>
    </row>
    <row r="77" spans="1:15" s="2" customFormat="1" ht="20.25" customHeight="1">
      <c r="A77" s="14"/>
      <c r="B77" s="3" t="s">
        <v>13</v>
      </c>
      <c r="C77" s="13"/>
      <c r="D77" s="31">
        <f>SUM(D82+D102+D107)</f>
        <v>0</v>
      </c>
      <c r="E77" s="31">
        <f aca="true" t="shared" si="32" ref="E77:L77">SUM(E82+E102+E107)</f>
        <v>0</v>
      </c>
      <c r="F77" s="31">
        <f t="shared" si="32"/>
        <v>0</v>
      </c>
      <c r="G77" s="31">
        <f t="shared" si="32"/>
        <v>0</v>
      </c>
      <c r="H77" s="31">
        <f t="shared" si="32"/>
        <v>0</v>
      </c>
      <c r="I77" s="31">
        <f t="shared" si="32"/>
        <v>0</v>
      </c>
      <c r="J77" s="31">
        <f t="shared" si="32"/>
        <v>0</v>
      </c>
      <c r="K77" s="31">
        <f t="shared" si="32"/>
        <v>0</v>
      </c>
      <c r="L77" s="31">
        <f t="shared" si="32"/>
        <v>0</v>
      </c>
      <c r="M77" s="3"/>
      <c r="N77" s="4"/>
      <c r="O77" s="15"/>
    </row>
    <row r="78" spans="1:15" s="2" customFormat="1" ht="20.25" customHeight="1">
      <c r="A78" s="14"/>
      <c r="B78" s="3" t="s">
        <v>14</v>
      </c>
      <c r="C78" s="13"/>
      <c r="D78" s="31">
        <f>D83+D103+D108</f>
        <v>286440</v>
      </c>
      <c r="E78" s="31">
        <f aca="true" t="shared" si="33" ref="E78:G79">SUM(E83+E103+E108)</f>
        <v>76270</v>
      </c>
      <c r="F78" s="31">
        <f>SUM(F83+F103+F108)</f>
        <v>208970</v>
      </c>
      <c r="G78" s="31">
        <f t="shared" si="33"/>
        <v>0</v>
      </c>
      <c r="H78" s="31">
        <f>H83+H103+H108</f>
        <v>0</v>
      </c>
      <c r="I78" s="31">
        <f aca="true" t="shared" si="34" ref="I78:L79">SUM(I83+I103+I108)</f>
        <v>0</v>
      </c>
      <c r="J78" s="31">
        <f t="shared" si="34"/>
        <v>0</v>
      </c>
      <c r="K78" s="31">
        <f t="shared" si="34"/>
        <v>0</v>
      </c>
      <c r="L78" s="31">
        <f t="shared" si="34"/>
        <v>0</v>
      </c>
      <c r="M78" s="3"/>
      <c r="N78" s="4"/>
      <c r="O78" s="15"/>
    </row>
    <row r="79" spans="1:15" s="2" customFormat="1" ht="20.25" customHeight="1">
      <c r="A79" s="14"/>
      <c r="B79" s="3" t="s">
        <v>15</v>
      </c>
      <c r="C79" s="13"/>
      <c r="D79" s="31">
        <f>SUM(D84+D104+D109)</f>
        <v>0</v>
      </c>
      <c r="E79" s="31">
        <f t="shared" si="33"/>
        <v>0</v>
      </c>
      <c r="F79" s="31">
        <f t="shared" si="33"/>
        <v>0</v>
      </c>
      <c r="G79" s="31">
        <f t="shared" si="33"/>
        <v>0</v>
      </c>
      <c r="H79" s="31">
        <f>SUM(H84+H104+H109)</f>
        <v>0</v>
      </c>
      <c r="I79" s="31">
        <f t="shared" si="34"/>
        <v>0</v>
      </c>
      <c r="J79" s="31">
        <f t="shared" si="34"/>
        <v>0</v>
      </c>
      <c r="K79" s="31">
        <f t="shared" si="34"/>
        <v>0</v>
      </c>
      <c r="L79" s="31">
        <f t="shared" si="34"/>
        <v>0</v>
      </c>
      <c r="M79" s="3"/>
      <c r="N79" s="4"/>
      <c r="O79" s="15"/>
    </row>
    <row r="80" spans="1:15" s="2" customFormat="1" ht="56.25" customHeight="1">
      <c r="A80" s="14" t="s">
        <v>49</v>
      </c>
      <c r="B80" s="16" t="s">
        <v>50</v>
      </c>
      <c r="C80" s="13"/>
      <c r="D80" s="31">
        <f aca="true" t="shared" si="35" ref="D80:L80">SUM(D81:D84)</f>
        <v>241479</v>
      </c>
      <c r="E80" s="31">
        <f t="shared" si="35"/>
        <v>74100</v>
      </c>
      <c r="F80" s="31">
        <f t="shared" si="35"/>
        <v>166179</v>
      </c>
      <c r="G80" s="31">
        <f t="shared" si="35"/>
        <v>0</v>
      </c>
      <c r="H80" s="31">
        <f t="shared" si="35"/>
        <v>0</v>
      </c>
      <c r="I80" s="31">
        <f t="shared" si="35"/>
        <v>0</v>
      </c>
      <c r="J80" s="31">
        <f>SUM(J81:J84)</f>
        <v>0</v>
      </c>
      <c r="K80" s="31">
        <f t="shared" si="35"/>
        <v>0</v>
      </c>
      <c r="L80" s="31">
        <f t="shared" si="35"/>
        <v>0</v>
      </c>
      <c r="M80" s="3"/>
      <c r="N80" s="4"/>
      <c r="O80" s="15"/>
    </row>
    <row r="81" spans="1:15" s="2" customFormat="1" ht="20.25" customHeight="1">
      <c r="A81" s="14"/>
      <c r="B81" s="3" t="s">
        <v>12</v>
      </c>
      <c r="C81" s="13"/>
      <c r="D81" s="31">
        <f>D86+D91+D96</f>
        <v>0</v>
      </c>
      <c r="E81" s="31">
        <f aca="true" t="shared" si="36" ref="E81:I82">SUM(E91)</f>
        <v>0</v>
      </c>
      <c r="F81" s="31">
        <f t="shared" si="36"/>
        <v>0</v>
      </c>
      <c r="G81" s="31">
        <f t="shared" si="36"/>
        <v>0</v>
      </c>
      <c r="H81" s="31">
        <f t="shared" si="36"/>
        <v>0</v>
      </c>
      <c r="I81" s="31">
        <f t="shared" si="36"/>
        <v>0</v>
      </c>
      <c r="J81" s="43">
        <f>J86+J91+J96</f>
        <v>0</v>
      </c>
      <c r="K81" s="31">
        <f>K86+K91+K96</f>
        <v>0</v>
      </c>
      <c r="L81" s="31">
        <f>L86+L91+L96</f>
        <v>0</v>
      </c>
      <c r="M81" s="3"/>
      <c r="N81" s="4"/>
      <c r="O81" s="15"/>
    </row>
    <row r="82" spans="1:15" s="2" customFormat="1" ht="20.25" customHeight="1">
      <c r="A82" s="14"/>
      <c r="B82" s="3" t="s">
        <v>13</v>
      </c>
      <c r="C82" s="13"/>
      <c r="D82" s="31">
        <f>SUM(D92)</f>
        <v>0</v>
      </c>
      <c r="E82" s="31">
        <f t="shared" si="36"/>
        <v>0</v>
      </c>
      <c r="F82" s="31">
        <f t="shared" si="36"/>
        <v>0</v>
      </c>
      <c r="G82" s="31">
        <f t="shared" si="36"/>
        <v>0</v>
      </c>
      <c r="H82" s="31">
        <f t="shared" si="36"/>
        <v>0</v>
      </c>
      <c r="I82" s="31">
        <f t="shared" si="36"/>
        <v>0</v>
      </c>
      <c r="J82" s="31">
        <f>SUM(J92)</f>
        <v>0</v>
      </c>
      <c r="K82" s="31">
        <f>SUM(K92)</f>
        <v>0</v>
      </c>
      <c r="L82" s="31">
        <f>SUM(L92)</f>
        <v>0</v>
      </c>
      <c r="M82" s="3"/>
      <c r="N82" s="4"/>
      <c r="O82" s="15"/>
    </row>
    <row r="83" spans="1:15" s="2" customFormat="1" ht="20.25" customHeight="1">
      <c r="A83" s="14"/>
      <c r="B83" s="3" t="s">
        <v>14</v>
      </c>
      <c r="C83" s="13"/>
      <c r="D83" s="31">
        <f>D88+D93+D98</f>
        <v>241479</v>
      </c>
      <c r="E83" s="31">
        <f>SUM(E88+E93)</f>
        <v>74100</v>
      </c>
      <c r="F83" s="31">
        <f>SUM(F88+F93+F98)</f>
        <v>166179</v>
      </c>
      <c r="G83" s="31">
        <f>SUM(G88+G93)</f>
        <v>0</v>
      </c>
      <c r="H83" s="31">
        <f>SUM(H88+H93+H98)</f>
        <v>0</v>
      </c>
      <c r="I83" s="31">
        <f>SUM(I88+I93)</f>
        <v>0</v>
      </c>
      <c r="J83" s="31">
        <f>SUM(J88+J93)</f>
        <v>0</v>
      </c>
      <c r="K83" s="31">
        <f>SUM(K88+K93)</f>
        <v>0</v>
      </c>
      <c r="L83" s="31">
        <f>SUM(L88+L93)</f>
        <v>0</v>
      </c>
      <c r="M83" s="3"/>
      <c r="N83" s="4"/>
      <c r="O83" s="15"/>
    </row>
    <row r="84" spans="1:15" s="2" customFormat="1" ht="20.25" customHeight="1">
      <c r="A84" s="14"/>
      <c r="B84" s="3" t="s">
        <v>15</v>
      </c>
      <c r="C84" s="13"/>
      <c r="D84" s="31">
        <f aca="true" t="shared" si="37" ref="D84:L84">SUM(D94)</f>
        <v>0</v>
      </c>
      <c r="E84" s="31">
        <f t="shared" si="37"/>
        <v>0</v>
      </c>
      <c r="F84" s="31">
        <f t="shared" si="37"/>
        <v>0</v>
      </c>
      <c r="G84" s="31">
        <f t="shared" si="37"/>
        <v>0</v>
      </c>
      <c r="H84" s="31">
        <f t="shared" si="37"/>
        <v>0</v>
      </c>
      <c r="I84" s="31">
        <f t="shared" si="37"/>
        <v>0</v>
      </c>
      <c r="J84" s="31">
        <f t="shared" si="37"/>
        <v>0</v>
      </c>
      <c r="K84" s="31">
        <f t="shared" si="37"/>
        <v>0</v>
      </c>
      <c r="L84" s="31">
        <f t="shared" si="37"/>
        <v>0</v>
      </c>
      <c r="M84" s="3"/>
      <c r="N84" s="4"/>
      <c r="O84" s="15"/>
    </row>
    <row r="85" spans="1:15" s="2" customFormat="1" ht="62.25" customHeight="1">
      <c r="A85" s="14" t="s">
        <v>51</v>
      </c>
      <c r="B85" s="24" t="s">
        <v>111</v>
      </c>
      <c r="C85" s="3" t="s">
        <v>52</v>
      </c>
      <c r="D85" s="31">
        <f aca="true" t="shared" si="38" ref="D85:I85">SUM(D86:D89)</f>
        <v>7826</v>
      </c>
      <c r="E85" s="31">
        <f t="shared" si="38"/>
        <v>4100</v>
      </c>
      <c r="F85" s="31">
        <f t="shared" si="38"/>
        <v>3726</v>
      </c>
      <c r="G85" s="31">
        <f t="shared" si="38"/>
        <v>0</v>
      </c>
      <c r="H85" s="31">
        <f t="shared" si="38"/>
        <v>0</v>
      </c>
      <c r="I85" s="31">
        <f t="shared" si="38"/>
        <v>0</v>
      </c>
      <c r="J85" s="31">
        <v>0</v>
      </c>
      <c r="K85" s="31">
        <v>0</v>
      </c>
      <c r="L85" s="31">
        <v>0</v>
      </c>
      <c r="M85" s="3" t="s">
        <v>53</v>
      </c>
      <c r="N85" s="4"/>
      <c r="O85" s="15"/>
    </row>
    <row r="86" spans="1:15" s="2" customFormat="1" ht="20.25" customHeight="1">
      <c r="A86" s="14"/>
      <c r="B86" s="3" t="s">
        <v>12</v>
      </c>
      <c r="C86" s="13"/>
      <c r="D86" s="32">
        <f>SUM(E86:L86)</f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"/>
      <c r="N86" s="4"/>
      <c r="O86" s="15"/>
    </row>
    <row r="87" spans="1:15" s="2" customFormat="1" ht="20.25" customHeight="1">
      <c r="A87" s="14"/>
      <c r="B87" s="3" t="s">
        <v>13</v>
      </c>
      <c r="C87" s="13"/>
      <c r="D87" s="32">
        <f>SUM(E87:L87)</f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"/>
      <c r="N87" s="4" t="s">
        <v>104</v>
      </c>
      <c r="O87" s="15"/>
    </row>
    <row r="88" spans="1:15" s="2" customFormat="1" ht="20.25" customHeight="1">
      <c r="A88" s="14"/>
      <c r="B88" s="3" t="s">
        <v>14</v>
      </c>
      <c r="C88" s="13"/>
      <c r="D88" s="32">
        <f>SUM(E88:L88)</f>
        <v>7826</v>
      </c>
      <c r="E88" s="31">
        <v>4100</v>
      </c>
      <c r="F88" s="31">
        <v>3726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"/>
      <c r="N88" s="4"/>
      <c r="O88" s="15"/>
    </row>
    <row r="89" spans="1:15" s="2" customFormat="1" ht="20.25" customHeight="1">
      <c r="A89" s="14"/>
      <c r="B89" s="3" t="s">
        <v>15</v>
      </c>
      <c r="C89" s="13"/>
      <c r="D89" s="32">
        <f>SUM(E89:L89)</f>
        <v>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"/>
      <c r="N89" s="4"/>
      <c r="O89" s="15"/>
    </row>
    <row r="90" spans="1:15" s="2" customFormat="1" ht="45.75" customHeight="1">
      <c r="A90" s="14" t="s">
        <v>54</v>
      </c>
      <c r="B90" s="16" t="s">
        <v>109</v>
      </c>
      <c r="C90" s="3" t="s">
        <v>52</v>
      </c>
      <c r="D90" s="31">
        <f>SUM(D91:D94)</f>
        <v>70000</v>
      </c>
      <c r="E90" s="31">
        <v>70000</v>
      </c>
      <c r="F90" s="31">
        <v>0</v>
      </c>
      <c r="G90" s="31">
        <v>0</v>
      </c>
      <c r="H90" s="31">
        <f>SUM(H91:H94)</f>
        <v>0</v>
      </c>
      <c r="I90" s="31">
        <f>SUM(I91:I94)</f>
        <v>0</v>
      </c>
      <c r="J90" s="31">
        <f>SUM(J91:J94)</f>
        <v>0</v>
      </c>
      <c r="K90" s="31">
        <f>SUM(K91:K94)</f>
        <v>0</v>
      </c>
      <c r="L90" s="31">
        <f>SUM(L91:L94)</f>
        <v>0</v>
      </c>
      <c r="M90" s="3"/>
      <c r="N90" s="4"/>
      <c r="O90" s="15"/>
    </row>
    <row r="91" spans="1:15" s="2" customFormat="1" ht="20.25" customHeight="1">
      <c r="A91" s="14"/>
      <c r="B91" s="3" t="s">
        <v>12</v>
      </c>
      <c r="C91" s="13"/>
      <c r="D91" s="31">
        <f>SUM(E91:L91)</f>
        <v>0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"/>
      <c r="N91" s="4"/>
      <c r="O91" s="15"/>
    </row>
    <row r="92" spans="1:15" s="2" customFormat="1" ht="20.25" customHeight="1">
      <c r="A92" s="14"/>
      <c r="B92" s="3" t="s">
        <v>13</v>
      </c>
      <c r="C92" s="13"/>
      <c r="D92" s="31">
        <f>SUM(E92:L92)</f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"/>
      <c r="N92" s="4"/>
      <c r="O92" s="15"/>
    </row>
    <row r="93" spans="1:15" s="2" customFormat="1" ht="20.25" customHeight="1">
      <c r="A93" s="14"/>
      <c r="B93" s="3" t="s">
        <v>14</v>
      </c>
      <c r="C93" s="13"/>
      <c r="D93" s="31">
        <f>SUM(E93:L93)</f>
        <v>70000</v>
      </c>
      <c r="E93" s="31">
        <v>70000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"/>
      <c r="N93" s="4"/>
      <c r="O93" s="15"/>
    </row>
    <row r="94" spans="1:15" s="2" customFormat="1" ht="20.25" customHeight="1">
      <c r="A94" s="14"/>
      <c r="B94" s="3" t="s">
        <v>15</v>
      </c>
      <c r="C94" s="13"/>
      <c r="D94" s="31">
        <f>SUM(E94:L94)</f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"/>
      <c r="N94" s="4"/>
      <c r="O94" s="15"/>
    </row>
    <row r="95" spans="1:15" s="2" customFormat="1" ht="56.25" customHeight="1">
      <c r="A95" s="25" t="s">
        <v>55</v>
      </c>
      <c r="B95" s="3" t="s">
        <v>110</v>
      </c>
      <c r="C95" s="3" t="s">
        <v>52</v>
      </c>
      <c r="D95" s="31">
        <f>D96+D97+D98+D99</f>
        <v>163653</v>
      </c>
      <c r="E95" s="31">
        <v>1200</v>
      </c>
      <c r="F95" s="31">
        <v>162453</v>
      </c>
      <c r="G95" s="31">
        <f aca="true" t="shared" si="39" ref="G95:L95">G96+G97+G98+G99</f>
        <v>0</v>
      </c>
      <c r="H95" s="31">
        <v>0</v>
      </c>
      <c r="I95" s="31">
        <f t="shared" si="39"/>
        <v>0</v>
      </c>
      <c r="J95" s="31">
        <f t="shared" si="39"/>
        <v>0</v>
      </c>
      <c r="K95" s="31">
        <f t="shared" si="39"/>
        <v>0</v>
      </c>
      <c r="L95" s="31">
        <f t="shared" si="39"/>
        <v>0</v>
      </c>
      <c r="M95" s="3"/>
      <c r="N95" s="4"/>
      <c r="O95" s="15"/>
    </row>
    <row r="96" spans="1:15" s="2" customFormat="1" ht="20.25" customHeight="1">
      <c r="A96" s="14"/>
      <c r="B96" s="3" t="s">
        <v>12</v>
      </c>
      <c r="C96" s="13"/>
      <c r="D96" s="31">
        <f>SUM(E96:L96)</f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"/>
      <c r="N96" s="4"/>
      <c r="O96" s="15"/>
    </row>
    <row r="97" spans="1:15" s="2" customFormat="1" ht="20.25" customHeight="1">
      <c r="A97" s="14"/>
      <c r="B97" s="3" t="s">
        <v>13</v>
      </c>
      <c r="C97" s="13"/>
      <c r="D97" s="31">
        <f>SUM(E97:L97)</f>
        <v>0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"/>
      <c r="N97" s="4"/>
      <c r="O97" s="15"/>
    </row>
    <row r="98" spans="1:15" s="2" customFormat="1" ht="20.25" customHeight="1">
      <c r="A98" s="14"/>
      <c r="B98" s="3" t="s">
        <v>14</v>
      </c>
      <c r="C98" s="13"/>
      <c r="D98" s="31">
        <f>SUM(E98:L98)</f>
        <v>163653</v>
      </c>
      <c r="E98" s="31">
        <v>1200</v>
      </c>
      <c r="F98" s="31">
        <v>162453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"/>
      <c r="N98" s="4"/>
      <c r="O98" s="15"/>
    </row>
    <row r="99" spans="1:15" s="2" customFormat="1" ht="20.25" customHeight="1">
      <c r="A99" s="14"/>
      <c r="B99" s="3" t="s">
        <v>15</v>
      </c>
      <c r="C99" s="13"/>
      <c r="D99" s="31">
        <f>SUM(E99:L99)</f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"/>
      <c r="N99" s="4"/>
      <c r="O99" s="15"/>
    </row>
    <row r="100" spans="1:15" s="2" customFormat="1" ht="66.75" customHeight="1">
      <c r="A100" s="14" t="s">
        <v>56</v>
      </c>
      <c r="B100" s="16" t="s">
        <v>27</v>
      </c>
      <c r="C100" s="13"/>
      <c r="D100" s="31">
        <f aca="true" t="shared" si="40" ref="D100:L100">SUM(D101+D102+D103+D104)</f>
        <v>0</v>
      </c>
      <c r="E100" s="31">
        <f t="shared" si="40"/>
        <v>0</v>
      </c>
      <c r="F100" s="31">
        <f t="shared" si="40"/>
        <v>0</v>
      </c>
      <c r="G100" s="31">
        <f t="shared" si="40"/>
        <v>0</v>
      </c>
      <c r="H100" s="31">
        <f t="shared" si="40"/>
        <v>0</v>
      </c>
      <c r="I100" s="31">
        <f t="shared" si="40"/>
        <v>0</v>
      </c>
      <c r="J100" s="31">
        <f t="shared" si="40"/>
        <v>0</v>
      </c>
      <c r="K100" s="31">
        <f t="shared" si="40"/>
        <v>0</v>
      </c>
      <c r="L100" s="31">
        <f t="shared" si="40"/>
        <v>0</v>
      </c>
      <c r="M100" s="3"/>
      <c r="N100" s="4"/>
      <c r="O100" s="15"/>
    </row>
    <row r="101" spans="1:15" s="2" customFormat="1" ht="20.25" customHeight="1">
      <c r="A101" s="14"/>
      <c r="B101" s="3" t="s">
        <v>12</v>
      </c>
      <c r="C101" s="13"/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"/>
      <c r="N101" s="4"/>
      <c r="O101" s="15"/>
    </row>
    <row r="102" spans="1:15" s="2" customFormat="1" ht="20.25" customHeight="1">
      <c r="A102" s="14"/>
      <c r="B102" s="3" t="s">
        <v>13</v>
      </c>
      <c r="C102" s="13"/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"/>
      <c r="N102" s="4"/>
      <c r="O102" s="15"/>
    </row>
    <row r="103" spans="1:15" s="2" customFormat="1" ht="20.25" customHeight="1">
      <c r="A103" s="14"/>
      <c r="B103" s="3" t="s">
        <v>14</v>
      </c>
      <c r="C103" s="13"/>
      <c r="D103" s="31">
        <v>0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"/>
      <c r="N103" s="4"/>
      <c r="O103" s="15"/>
    </row>
    <row r="104" spans="1:15" s="2" customFormat="1" ht="20.25" customHeight="1">
      <c r="A104" s="14"/>
      <c r="B104" s="3" t="s">
        <v>15</v>
      </c>
      <c r="C104" s="13"/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"/>
      <c r="N104" s="4"/>
      <c r="O104" s="15"/>
    </row>
    <row r="105" spans="1:15" s="2" customFormat="1" ht="38.25" customHeight="1">
      <c r="A105" s="14" t="s">
        <v>57</v>
      </c>
      <c r="B105" s="16" t="s">
        <v>58</v>
      </c>
      <c r="C105" s="13"/>
      <c r="D105" s="31">
        <f>SUM(D106:D109)</f>
        <v>44961</v>
      </c>
      <c r="E105" s="31">
        <f aca="true" t="shared" si="41" ref="E105:L105">SUM(E106+E107+E108+E109)</f>
        <v>2170</v>
      </c>
      <c r="F105" s="31">
        <f t="shared" si="41"/>
        <v>42791</v>
      </c>
      <c r="G105" s="31">
        <f t="shared" si="41"/>
        <v>0</v>
      </c>
      <c r="H105" s="31">
        <f t="shared" si="41"/>
        <v>0</v>
      </c>
      <c r="I105" s="31">
        <f t="shared" si="41"/>
        <v>0</v>
      </c>
      <c r="J105" s="31">
        <f t="shared" si="41"/>
        <v>0</v>
      </c>
      <c r="K105" s="31">
        <f t="shared" si="41"/>
        <v>0</v>
      </c>
      <c r="L105" s="31">
        <f t="shared" si="41"/>
        <v>0</v>
      </c>
      <c r="M105" s="3"/>
      <c r="N105" s="4"/>
      <c r="O105" s="15"/>
    </row>
    <row r="106" spans="1:15" s="2" customFormat="1" ht="20.25" customHeight="1">
      <c r="A106" s="14"/>
      <c r="B106" s="3" t="s">
        <v>12</v>
      </c>
      <c r="C106" s="13"/>
      <c r="D106" s="31">
        <f>D113+D119</f>
        <v>0</v>
      </c>
      <c r="E106" s="31">
        <f aca="true" t="shared" si="42" ref="E106:L107">SUM(E113+E119)</f>
        <v>0</v>
      </c>
      <c r="F106" s="31">
        <f t="shared" si="42"/>
        <v>0</v>
      </c>
      <c r="G106" s="31">
        <f t="shared" si="42"/>
        <v>0</v>
      </c>
      <c r="H106" s="31">
        <f t="shared" si="42"/>
        <v>0</v>
      </c>
      <c r="I106" s="31">
        <f t="shared" si="42"/>
        <v>0</v>
      </c>
      <c r="J106" s="31">
        <f t="shared" si="42"/>
        <v>0</v>
      </c>
      <c r="K106" s="31">
        <f t="shared" si="42"/>
        <v>0</v>
      </c>
      <c r="L106" s="31">
        <f t="shared" si="42"/>
        <v>0</v>
      </c>
      <c r="M106" s="3"/>
      <c r="N106" s="4"/>
      <c r="O106" s="15"/>
    </row>
    <row r="107" spans="1:15" s="2" customFormat="1" ht="20.25" customHeight="1">
      <c r="A107" s="14"/>
      <c r="B107" s="3" t="s">
        <v>13</v>
      </c>
      <c r="C107" s="13"/>
      <c r="D107" s="31">
        <f>D114+D120</f>
        <v>0</v>
      </c>
      <c r="E107" s="31">
        <f t="shared" si="42"/>
        <v>0</v>
      </c>
      <c r="F107" s="31">
        <f t="shared" si="42"/>
        <v>0</v>
      </c>
      <c r="G107" s="31">
        <f t="shared" si="42"/>
        <v>0</v>
      </c>
      <c r="H107" s="31">
        <f t="shared" si="42"/>
        <v>0</v>
      </c>
      <c r="I107" s="31">
        <f t="shared" si="42"/>
        <v>0</v>
      </c>
      <c r="J107" s="31">
        <f t="shared" si="42"/>
        <v>0</v>
      </c>
      <c r="K107" s="31">
        <f t="shared" si="42"/>
        <v>0</v>
      </c>
      <c r="L107" s="31">
        <f t="shared" si="42"/>
        <v>0</v>
      </c>
      <c r="M107" s="3"/>
      <c r="N107" s="4"/>
      <c r="O107" s="15"/>
    </row>
    <row r="108" spans="1:15" s="2" customFormat="1" ht="20.25" customHeight="1">
      <c r="A108" s="14"/>
      <c r="B108" s="3" t="s">
        <v>14</v>
      </c>
      <c r="C108" s="13"/>
      <c r="D108" s="31">
        <f>D115+D121</f>
        <v>44961</v>
      </c>
      <c r="E108" s="31">
        <f aca="true" t="shared" si="43" ref="E108:G109">SUM(E115+E121)</f>
        <v>2170</v>
      </c>
      <c r="F108" s="31">
        <f t="shared" si="43"/>
        <v>42791</v>
      </c>
      <c r="G108" s="31">
        <f t="shared" si="43"/>
        <v>0</v>
      </c>
      <c r="H108" s="31">
        <f>H115+H121</f>
        <v>0</v>
      </c>
      <c r="I108" s="31">
        <f aca="true" t="shared" si="44" ref="I108:L109">SUM(I115+I121)</f>
        <v>0</v>
      </c>
      <c r="J108" s="31">
        <f t="shared" si="44"/>
        <v>0</v>
      </c>
      <c r="K108" s="31">
        <f t="shared" si="44"/>
        <v>0</v>
      </c>
      <c r="L108" s="31">
        <f t="shared" si="44"/>
        <v>0</v>
      </c>
      <c r="M108" s="3"/>
      <c r="N108" s="4"/>
      <c r="O108" s="15"/>
    </row>
    <row r="109" spans="1:15" s="2" customFormat="1" ht="20.25" customHeight="1">
      <c r="A109" s="14"/>
      <c r="B109" s="3" t="s">
        <v>15</v>
      </c>
      <c r="C109" s="13"/>
      <c r="D109" s="31">
        <f>D116+D122</f>
        <v>0</v>
      </c>
      <c r="E109" s="31">
        <f t="shared" si="43"/>
        <v>0</v>
      </c>
      <c r="F109" s="31">
        <f t="shared" si="43"/>
        <v>0</v>
      </c>
      <c r="G109" s="31">
        <f t="shared" si="43"/>
        <v>0</v>
      </c>
      <c r="H109" s="31">
        <f>SUM(H116+H122)</f>
        <v>0</v>
      </c>
      <c r="I109" s="31">
        <f t="shared" si="44"/>
        <v>0</v>
      </c>
      <c r="J109" s="31">
        <f t="shared" si="44"/>
        <v>0</v>
      </c>
      <c r="K109" s="31">
        <f t="shared" si="44"/>
        <v>0</v>
      </c>
      <c r="L109" s="31">
        <f t="shared" si="44"/>
        <v>0</v>
      </c>
      <c r="M109" s="3"/>
      <c r="N109" s="4"/>
      <c r="O109" s="15"/>
    </row>
    <row r="110" spans="1:15" s="2" customFormat="1" ht="22.5" customHeight="1">
      <c r="A110" s="18"/>
      <c r="B110" s="18"/>
      <c r="C110" s="46" t="s">
        <v>59</v>
      </c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"/>
      <c r="O110" s="15"/>
    </row>
    <row r="111" spans="1:15" s="2" customFormat="1" ht="24.75" customHeight="1">
      <c r="A111" s="18"/>
      <c r="B111" s="18"/>
      <c r="C111" s="46" t="s">
        <v>60</v>
      </c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"/>
      <c r="O111" s="15"/>
    </row>
    <row r="112" spans="1:15" s="2" customFormat="1" ht="120" customHeight="1">
      <c r="A112" s="14" t="s">
        <v>61</v>
      </c>
      <c r="B112" s="26" t="s">
        <v>106</v>
      </c>
      <c r="C112" s="3" t="s">
        <v>52</v>
      </c>
      <c r="D112" s="31">
        <f aca="true" t="shared" si="45" ref="D112:L112">SUM(D113:D116)</f>
        <v>44821</v>
      </c>
      <c r="E112" s="31">
        <f t="shared" si="45"/>
        <v>2100</v>
      </c>
      <c r="F112" s="31">
        <f t="shared" si="45"/>
        <v>42721</v>
      </c>
      <c r="G112" s="31">
        <f t="shared" si="45"/>
        <v>0</v>
      </c>
      <c r="H112" s="31">
        <f t="shared" si="45"/>
        <v>0</v>
      </c>
      <c r="I112" s="31">
        <f t="shared" si="45"/>
        <v>0</v>
      </c>
      <c r="J112" s="31">
        <f t="shared" si="45"/>
        <v>0</v>
      </c>
      <c r="K112" s="31">
        <f t="shared" si="45"/>
        <v>0</v>
      </c>
      <c r="L112" s="31">
        <f t="shared" si="45"/>
        <v>0</v>
      </c>
      <c r="M112" s="3" t="s">
        <v>62</v>
      </c>
      <c r="N112" s="4"/>
      <c r="O112" s="15"/>
    </row>
    <row r="113" spans="1:15" s="2" customFormat="1" ht="19.5" customHeight="1">
      <c r="A113" s="18"/>
      <c r="B113" s="12" t="s">
        <v>12</v>
      </c>
      <c r="C113" s="13"/>
      <c r="D113" s="31">
        <f>SUM(E113:L113)</f>
        <v>0</v>
      </c>
      <c r="E113" s="31">
        <v>0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"/>
      <c r="N113" s="4"/>
      <c r="O113" s="15"/>
    </row>
    <row r="114" spans="1:15" s="2" customFormat="1" ht="19.5" customHeight="1">
      <c r="A114" s="18"/>
      <c r="B114" s="12" t="s">
        <v>13</v>
      </c>
      <c r="C114" s="13"/>
      <c r="D114" s="31">
        <f>SUM(E114:L114)</f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"/>
      <c r="N114" s="4"/>
      <c r="O114" s="15"/>
    </row>
    <row r="115" spans="1:15" s="2" customFormat="1" ht="18.75" customHeight="1">
      <c r="A115" s="18"/>
      <c r="B115" s="12" t="s">
        <v>14</v>
      </c>
      <c r="C115" s="13"/>
      <c r="D115" s="31">
        <f>SUM(E115:L115)</f>
        <v>44821</v>
      </c>
      <c r="E115" s="31">
        <v>2100</v>
      </c>
      <c r="F115" s="31">
        <v>42721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"/>
      <c r="N115" s="4"/>
      <c r="O115" s="15"/>
    </row>
    <row r="116" spans="1:15" s="2" customFormat="1" ht="18.75" customHeight="1">
      <c r="A116" s="18"/>
      <c r="B116" s="12" t="s">
        <v>35</v>
      </c>
      <c r="C116" s="13"/>
      <c r="D116" s="31">
        <f>SUM(E116:L116)</f>
        <v>0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"/>
      <c r="N116" s="4"/>
      <c r="O116" s="15"/>
    </row>
    <row r="117" spans="1:15" s="2" customFormat="1" ht="30" customHeight="1">
      <c r="A117" s="14"/>
      <c r="B117" s="3"/>
      <c r="C117" s="46" t="s">
        <v>63</v>
      </c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"/>
      <c r="O117" s="15"/>
    </row>
    <row r="118" spans="1:15" s="2" customFormat="1" ht="68.25" customHeight="1">
      <c r="A118" s="14" t="s">
        <v>105</v>
      </c>
      <c r="B118" s="16" t="s">
        <v>65</v>
      </c>
      <c r="C118" s="3" t="s">
        <v>64</v>
      </c>
      <c r="D118" s="31">
        <f>SUM(D119:D122)</f>
        <v>140</v>
      </c>
      <c r="E118" s="31">
        <f aca="true" t="shared" si="46" ref="E118:L118">SUM(E119:E122)</f>
        <v>70</v>
      </c>
      <c r="F118" s="31">
        <f t="shared" si="46"/>
        <v>70</v>
      </c>
      <c r="G118" s="31">
        <f t="shared" si="46"/>
        <v>0</v>
      </c>
      <c r="H118" s="31">
        <f t="shared" si="46"/>
        <v>0</v>
      </c>
      <c r="I118" s="31">
        <f t="shared" si="46"/>
        <v>0</v>
      </c>
      <c r="J118" s="31">
        <f t="shared" si="46"/>
        <v>0</v>
      </c>
      <c r="K118" s="31">
        <f t="shared" si="46"/>
        <v>0</v>
      </c>
      <c r="L118" s="31">
        <f t="shared" si="46"/>
        <v>0</v>
      </c>
      <c r="M118" s="3" t="s">
        <v>53</v>
      </c>
      <c r="N118" s="4"/>
      <c r="O118" s="15"/>
    </row>
    <row r="119" spans="1:15" s="2" customFormat="1" ht="18.75" customHeight="1">
      <c r="A119" s="14"/>
      <c r="B119" s="3" t="s">
        <v>12</v>
      </c>
      <c r="C119" s="13"/>
      <c r="D119" s="31">
        <f>SUM(E119:L119)</f>
        <v>0</v>
      </c>
      <c r="E119" s="31">
        <v>0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"/>
      <c r="N119" s="4"/>
      <c r="O119" s="15"/>
    </row>
    <row r="120" spans="1:15" s="2" customFormat="1" ht="18.75" customHeight="1">
      <c r="A120" s="14"/>
      <c r="B120" s="3" t="s">
        <v>13</v>
      </c>
      <c r="C120" s="13"/>
      <c r="D120" s="31">
        <v>0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"/>
      <c r="N120" s="4"/>
      <c r="O120" s="15"/>
    </row>
    <row r="121" spans="1:15" s="2" customFormat="1" ht="18.75" customHeight="1">
      <c r="A121" s="14"/>
      <c r="B121" s="3" t="s">
        <v>14</v>
      </c>
      <c r="C121" s="13"/>
      <c r="D121" s="31">
        <f>SUM(E121:L121)</f>
        <v>140</v>
      </c>
      <c r="E121" s="31">
        <v>70</v>
      </c>
      <c r="F121" s="31">
        <v>70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"/>
      <c r="N121" s="4"/>
      <c r="O121" s="15"/>
    </row>
    <row r="122" spans="1:15" s="2" customFormat="1" ht="20.25" customHeight="1">
      <c r="A122" s="14"/>
      <c r="B122" s="3" t="s">
        <v>15</v>
      </c>
      <c r="C122" s="13"/>
      <c r="D122" s="31">
        <f>SUM(E122:L122)</f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"/>
      <c r="N122" s="4"/>
      <c r="O122" s="15"/>
    </row>
    <row r="123" spans="1:15" s="2" customFormat="1" ht="78" customHeight="1">
      <c r="A123" s="36" t="s">
        <v>66</v>
      </c>
      <c r="B123" s="37" t="s">
        <v>67</v>
      </c>
      <c r="C123" s="38"/>
      <c r="D123" s="39">
        <f aca="true" t="shared" si="47" ref="D123:L123">SUM(D124:D127)</f>
        <v>21459.2</v>
      </c>
      <c r="E123" s="39">
        <f>SUM(E124:E127)</f>
        <v>10578.300000000001</v>
      </c>
      <c r="F123" s="39">
        <f t="shared" si="47"/>
        <v>10880.9</v>
      </c>
      <c r="G123" s="39">
        <f t="shared" si="47"/>
        <v>0</v>
      </c>
      <c r="H123" s="39">
        <f t="shared" si="47"/>
        <v>0</v>
      </c>
      <c r="I123" s="39">
        <f t="shared" si="47"/>
        <v>0</v>
      </c>
      <c r="J123" s="39">
        <f t="shared" si="47"/>
        <v>0</v>
      </c>
      <c r="K123" s="39">
        <f t="shared" si="47"/>
        <v>0</v>
      </c>
      <c r="L123" s="39">
        <f t="shared" si="47"/>
        <v>0</v>
      </c>
      <c r="M123" s="3"/>
      <c r="N123" s="4"/>
      <c r="O123" s="15"/>
    </row>
    <row r="124" spans="1:15" s="2" customFormat="1" ht="18.75" customHeight="1">
      <c r="A124" s="14"/>
      <c r="B124" s="3" t="s">
        <v>12</v>
      </c>
      <c r="C124" s="13"/>
      <c r="D124" s="31">
        <f aca="true" t="shared" si="48" ref="D124:L124">SUM(D129+D134+D139)</f>
        <v>0</v>
      </c>
      <c r="E124" s="31">
        <f t="shared" si="48"/>
        <v>0</v>
      </c>
      <c r="F124" s="31">
        <f t="shared" si="48"/>
        <v>0</v>
      </c>
      <c r="G124" s="31">
        <f t="shared" si="48"/>
        <v>0</v>
      </c>
      <c r="H124" s="31">
        <f t="shared" si="48"/>
        <v>0</v>
      </c>
      <c r="I124" s="31">
        <f t="shared" si="48"/>
        <v>0</v>
      </c>
      <c r="J124" s="31">
        <f t="shared" si="48"/>
        <v>0</v>
      </c>
      <c r="K124" s="31">
        <f t="shared" si="48"/>
        <v>0</v>
      </c>
      <c r="L124" s="31">
        <f t="shared" si="48"/>
        <v>0</v>
      </c>
      <c r="M124" s="3"/>
      <c r="N124" s="4"/>
      <c r="O124" s="15"/>
    </row>
    <row r="125" spans="1:15" s="2" customFormat="1" ht="18.75" customHeight="1">
      <c r="A125" s="14"/>
      <c r="B125" s="3" t="s">
        <v>13</v>
      </c>
      <c r="C125" s="13"/>
      <c r="D125" s="31">
        <f aca="true" t="shared" si="49" ref="D125:L125">SUM(D130+D135+D140)</f>
        <v>502.7</v>
      </c>
      <c r="E125" s="31">
        <f t="shared" si="49"/>
        <v>246.7</v>
      </c>
      <c r="F125" s="31">
        <f t="shared" si="49"/>
        <v>256</v>
      </c>
      <c r="G125" s="31">
        <f t="shared" si="49"/>
        <v>0</v>
      </c>
      <c r="H125" s="31">
        <f t="shared" si="49"/>
        <v>0</v>
      </c>
      <c r="I125" s="31">
        <f t="shared" si="49"/>
        <v>0</v>
      </c>
      <c r="J125" s="31">
        <f t="shared" si="49"/>
        <v>0</v>
      </c>
      <c r="K125" s="31">
        <f t="shared" si="49"/>
        <v>0</v>
      </c>
      <c r="L125" s="31">
        <f t="shared" si="49"/>
        <v>0</v>
      </c>
      <c r="M125" s="3"/>
      <c r="N125" s="4"/>
      <c r="O125" s="15"/>
    </row>
    <row r="126" spans="1:15" s="2" customFormat="1" ht="18.75" customHeight="1">
      <c r="A126" s="14"/>
      <c r="B126" s="3" t="s">
        <v>14</v>
      </c>
      <c r="C126" s="13"/>
      <c r="D126" s="31">
        <f>SUM(D131+D136+D141)</f>
        <v>20956.5</v>
      </c>
      <c r="E126" s="31">
        <f aca="true" t="shared" si="50" ref="E126:L126">SUM(E131+E136+E141)</f>
        <v>10331.6</v>
      </c>
      <c r="F126" s="31">
        <f t="shared" si="50"/>
        <v>10624.9</v>
      </c>
      <c r="G126" s="43">
        <f t="shared" si="50"/>
        <v>0</v>
      </c>
      <c r="H126" s="31">
        <f t="shared" si="50"/>
        <v>0</v>
      </c>
      <c r="I126" s="31">
        <f t="shared" si="50"/>
        <v>0</v>
      </c>
      <c r="J126" s="31">
        <f t="shared" si="50"/>
        <v>0</v>
      </c>
      <c r="K126" s="31">
        <f t="shared" si="50"/>
        <v>0</v>
      </c>
      <c r="L126" s="31">
        <f t="shared" si="50"/>
        <v>0</v>
      </c>
      <c r="M126" s="3"/>
      <c r="N126" s="4"/>
      <c r="O126" s="15"/>
    </row>
    <row r="127" spans="1:15" s="2" customFormat="1" ht="21.75" customHeight="1">
      <c r="A127" s="14"/>
      <c r="B127" s="3" t="s">
        <v>15</v>
      </c>
      <c r="C127" s="13"/>
      <c r="D127" s="31">
        <f aca="true" t="shared" si="51" ref="D127:L127">SUM(D132+D137+D142)</f>
        <v>0</v>
      </c>
      <c r="E127" s="31">
        <f t="shared" si="51"/>
        <v>0</v>
      </c>
      <c r="F127" s="31">
        <f t="shared" si="51"/>
        <v>0</v>
      </c>
      <c r="G127" s="31">
        <f t="shared" si="51"/>
        <v>0</v>
      </c>
      <c r="H127" s="31">
        <f t="shared" si="51"/>
        <v>0</v>
      </c>
      <c r="I127" s="31">
        <f t="shared" si="51"/>
        <v>0</v>
      </c>
      <c r="J127" s="31">
        <f t="shared" si="51"/>
        <v>0</v>
      </c>
      <c r="K127" s="31">
        <f t="shared" si="51"/>
        <v>0</v>
      </c>
      <c r="L127" s="31">
        <f t="shared" si="51"/>
        <v>0</v>
      </c>
      <c r="M127" s="3"/>
      <c r="N127" s="4"/>
      <c r="O127" s="15"/>
    </row>
    <row r="128" spans="1:15" s="2" customFormat="1" ht="49.5" customHeight="1">
      <c r="A128" s="14" t="s">
        <v>68</v>
      </c>
      <c r="B128" s="16" t="s">
        <v>25</v>
      </c>
      <c r="C128" s="13"/>
      <c r="D128" s="31">
        <f aca="true" t="shared" si="52" ref="D128:L128">SUM(D129+D130+D131+D132)</f>
        <v>0</v>
      </c>
      <c r="E128" s="31">
        <f t="shared" si="52"/>
        <v>0</v>
      </c>
      <c r="F128" s="31">
        <f t="shared" si="52"/>
        <v>0</v>
      </c>
      <c r="G128" s="31">
        <f t="shared" si="52"/>
        <v>0</v>
      </c>
      <c r="H128" s="31">
        <f t="shared" si="52"/>
        <v>0</v>
      </c>
      <c r="I128" s="31">
        <f t="shared" si="52"/>
        <v>0</v>
      </c>
      <c r="J128" s="31">
        <f t="shared" si="52"/>
        <v>0</v>
      </c>
      <c r="K128" s="31">
        <f t="shared" si="52"/>
        <v>0</v>
      </c>
      <c r="L128" s="31">
        <f t="shared" si="52"/>
        <v>0</v>
      </c>
      <c r="M128" s="3"/>
      <c r="N128" s="4"/>
      <c r="O128" s="15"/>
    </row>
    <row r="129" spans="1:15" s="2" customFormat="1" ht="18.75" customHeight="1">
      <c r="A129" s="14"/>
      <c r="B129" s="3" t="s">
        <v>12</v>
      </c>
      <c r="C129" s="13"/>
      <c r="D129" s="31">
        <v>0</v>
      </c>
      <c r="E129" s="31">
        <v>0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"/>
      <c r="N129" s="4"/>
      <c r="O129" s="15"/>
    </row>
    <row r="130" spans="1:15" s="2" customFormat="1" ht="18" customHeight="1">
      <c r="A130" s="14"/>
      <c r="B130" s="3" t="s">
        <v>13</v>
      </c>
      <c r="C130" s="13"/>
      <c r="D130" s="31">
        <v>0</v>
      </c>
      <c r="E130" s="31">
        <v>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"/>
      <c r="N130" s="4"/>
      <c r="O130" s="15"/>
    </row>
    <row r="131" spans="1:15" s="2" customFormat="1" ht="18.75" customHeight="1">
      <c r="A131" s="14"/>
      <c r="B131" s="3" t="s">
        <v>14</v>
      </c>
      <c r="C131" s="13"/>
      <c r="D131" s="31">
        <v>0</v>
      </c>
      <c r="E131" s="31">
        <v>0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"/>
      <c r="N131" s="4"/>
      <c r="O131" s="15"/>
    </row>
    <row r="132" spans="1:15" s="2" customFormat="1" ht="18.75" customHeight="1">
      <c r="A132" s="14"/>
      <c r="B132" s="3" t="s">
        <v>15</v>
      </c>
      <c r="C132" s="13"/>
      <c r="D132" s="31">
        <v>0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"/>
      <c r="N132" s="4"/>
      <c r="O132" s="15"/>
    </row>
    <row r="133" spans="1:15" s="2" customFormat="1" ht="69" customHeight="1">
      <c r="A133" s="14" t="s">
        <v>69</v>
      </c>
      <c r="B133" s="16" t="s">
        <v>27</v>
      </c>
      <c r="C133" s="13"/>
      <c r="D133" s="31">
        <f aca="true" t="shared" si="53" ref="D133:L133">SUM(D134+D135+D136+D137)</f>
        <v>0</v>
      </c>
      <c r="E133" s="31">
        <f t="shared" si="53"/>
        <v>0</v>
      </c>
      <c r="F133" s="31">
        <f t="shared" si="53"/>
        <v>0</v>
      </c>
      <c r="G133" s="31">
        <f t="shared" si="53"/>
        <v>0</v>
      </c>
      <c r="H133" s="31">
        <f t="shared" si="53"/>
        <v>0</v>
      </c>
      <c r="I133" s="31">
        <f t="shared" si="53"/>
        <v>0</v>
      </c>
      <c r="J133" s="31">
        <f t="shared" si="53"/>
        <v>0</v>
      </c>
      <c r="K133" s="31">
        <f t="shared" si="53"/>
        <v>0</v>
      </c>
      <c r="L133" s="31">
        <f t="shared" si="53"/>
        <v>0</v>
      </c>
      <c r="M133" s="3"/>
      <c r="N133" s="4"/>
      <c r="O133" s="15"/>
    </row>
    <row r="134" spans="1:15" s="2" customFormat="1" ht="22.5" customHeight="1">
      <c r="A134" s="14"/>
      <c r="B134" s="3" t="s">
        <v>12</v>
      </c>
      <c r="C134" s="13"/>
      <c r="D134" s="31">
        <v>0</v>
      </c>
      <c r="E134" s="31">
        <v>0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"/>
      <c r="N134" s="4"/>
      <c r="O134" s="15"/>
    </row>
    <row r="135" spans="1:15" s="2" customFormat="1" ht="18.75" customHeight="1">
      <c r="A135" s="14"/>
      <c r="B135" s="3" t="s">
        <v>13</v>
      </c>
      <c r="C135" s="13"/>
      <c r="D135" s="31">
        <v>0</v>
      </c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"/>
      <c r="N135" s="4"/>
      <c r="O135" s="15"/>
    </row>
    <row r="136" spans="1:15" s="2" customFormat="1" ht="18.75" customHeight="1">
      <c r="A136" s="14"/>
      <c r="B136" s="3" t="s">
        <v>14</v>
      </c>
      <c r="C136" s="13"/>
      <c r="D136" s="31">
        <v>0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"/>
      <c r="N136" s="4"/>
      <c r="O136" s="15"/>
    </row>
    <row r="137" spans="1:15" s="2" customFormat="1" ht="18.75" customHeight="1">
      <c r="A137" s="14"/>
      <c r="B137" s="3" t="s">
        <v>15</v>
      </c>
      <c r="C137" s="13"/>
      <c r="D137" s="31">
        <v>0</v>
      </c>
      <c r="E137" s="31">
        <v>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"/>
      <c r="N137" s="4"/>
      <c r="O137" s="15"/>
    </row>
    <row r="138" spans="1:15" s="2" customFormat="1" ht="40.5" customHeight="1">
      <c r="A138" s="14" t="s">
        <v>70</v>
      </c>
      <c r="B138" s="16" t="s">
        <v>71</v>
      </c>
      <c r="C138" s="13"/>
      <c r="D138" s="31">
        <f>SUM(D139+D140+D141+D142)</f>
        <v>21459.2</v>
      </c>
      <c r="E138" s="31">
        <f aca="true" t="shared" si="54" ref="E138:L138">SUM(E139+E140+E141+E142)</f>
        <v>10578.300000000001</v>
      </c>
      <c r="F138" s="31">
        <f t="shared" si="54"/>
        <v>10880.9</v>
      </c>
      <c r="G138" s="31">
        <f t="shared" si="54"/>
        <v>0</v>
      </c>
      <c r="H138" s="31">
        <f t="shared" si="54"/>
        <v>0</v>
      </c>
      <c r="I138" s="31">
        <f t="shared" si="54"/>
        <v>0</v>
      </c>
      <c r="J138" s="31">
        <f t="shared" si="54"/>
        <v>0</v>
      </c>
      <c r="K138" s="31">
        <f t="shared" si="54"/>
        <v>0</v>
      </c>
      <c r="L138" s="31">
        <f t="shared" si="54"/>
        <v>0</v>
      </c>
      <c r="M138" s="3"/>
      <c r="N138" s="4"/>
      <c r="O138" s="15"/>
    </row>
    <row r="139" spans="1:15" s="2" customFormat="1" ht="27" customHeight="1">
      <c r="A139" s="14"/>
      <c r="B139" s="3" t="s">
        <v>12</v>
      </c>
      <c r="C139" s="13"/>
      <c r="D139" s="31">
        <f aca="true" t="shared" si="55" ref="D139:L139">SUM(D146)</f>
        <v>0</v>
      </c>
      <c r="E139" s="31">
        <f t="shared" si="55"/>
        <v>0</v>
      </c>
      <c r="F139" s="31">
        <f t="shared" si="55"/>
        <v>0</v>
      </c>
      <c r="G139" s="31">
        <f t="shared" si="55"/>
        <v>0</v>
      </c>
      <c r="H139" s="31">
        <f t="shared" si="55"/>
        <v>0</v>
      </c>
      <c r="I139" s="31">
        <f t="shared" si="55"/>
        <v>0</v>
      </c>
      <c r="J139" s="31">
        <f t="shared" si="55"/>
        <v>0</v>
      </c>
      <c r="K139" s="31">
        <f t="shared" si="55"/>
        <v>0</v>
      </c>
      <c r="L139" s="31">
        <f t="shared" si="55"/>
        <v>0</v>
      </c>
      <c r="M139" s="3"/>
      <c r="N139" s="4"/>
      <c r="O139" s="15"/>
    </row>
    <row r="140" spans="1:15" s="2" customFormat="1" ht="18.75" customHeight="1">
      <c r="A140" s="14"/>
      <c r="B140" s="3" t="s">
        <v>13</v>
      </c>
      <c r="C140" s="13"/>
      <c r="D140" s="31">
        <f aca="true" t="shared" si="56" ref="D140:L140">SUM(D147)</f>
        <v>502.7</v>
      </c>
      <c r="E140" s="31">
        <f t="shared" si="56"/>
        <v>246.7</v>
      </c>
      <c r="F140" s="31">
        <f t="shared" si="56"/>
        <v>256</v>
      </c>
      <c r="G140" s="31">
        <f t="shared" si="56"/>
        <v>0</v>
      </c>
      <c r="H140" s="31">
        <f t="shared" si="56"/>
        <v>0</v>
      </c>
      <c r="I140" s="31">
        <f t="shared" si="56"/>
        <v>0</v>
      </c>
      <c r="J140" s="31">
        <f>SUM(J147)</f>
        <v>0</v>
      </c>
      <c r="K140" s="31">
        <f t="shared" si="56"/>
        <v>0</v>
      </c>
      <c r="L140" s="31">
        <f t="shared" si="56"/>
        <v>0</v>
      </c>
      <c r="M140" s="3"/>
      <c r="N140" s="4"/>
      <c r="O140" s="15"/>
    </row>
    <row r="141" spans="1:15" s="2" customFormat="1" ht="18.75" customHeight="1">
      <c r="A141" s="14"/>
      <c r="B141" s="3" t="s">
        <v>14</v>
      </c>
      <c r="C141" s="13"/>
      <c r="D141" s="31">
        <f>SUM(D148)</f>
        <v>20956.5</v>
      </c>
      <c r="E141" s="31">
        <f aca="true" t="shared" si="57" ref="E141:K141">SUM(E148)</f>
        <v>10331.6</v>
      </c>
      <c r="F141" s="31">
        <f t="shared" si="57"/>
        <v>10624.9</v>
      </c>
      <c r="G141" s="31">
        <f t="shared" si="57"/>
        <v>0</v>
      </c>
      <c r="H141" s="31">
        <f t="shared" si="57"/>
        <v>0</v>
      </c>
      <c r="I141" s="31">
        <f t="shared" si="57"/>
        <v>0</v>
      </c>
      <c r="J141" s="31">
        <f>SUM(J148)</f>
        <v>0</v>
      </c>
      <c r="K141" s="31">
        <f t="shared" si="57"/>
        <v>0</v>
      </c>
      <c r="L141" s="31">
        <f>SUM(L148)</f>
        <v>0</v>
      </c>
      <c r="M141" s="3"/>
      <c r="N141" s="4"/>
      <c r="O141" s="15"/>
    </row>
    <row r="142" spans="1:15" s="2" customFormat="1" ht="18.75" customHeight="1">
      <c r="A142" s="14"/>
      <c r="B142" s="3" t="s">
        <v>15</v>
      </c>
      <c r="C142" s="13"/>
      <c r="D142" s="31">
        <f aca="true" t="shared" si="58" ref="D142:L142">SUM(D149)</f>
        <v>0</v>
      </c>
      <c r="E142" s="31">
        <f t="shared" si="58"/>
        <v>0</v>
      </c>
      <c r="F142" s="31">
        <f t="shared" si="58"/>
        <v>0</v>
      </c>
      <c r="G142" s="31">
        <f t="shared" si="58"/>
        <v>0</v>
      </c>
      <c r="H142" s="31">
        <f t="shared" si="58"/>
        <v>0</v>
      </c>
      <c r="I142" s="31">
        <f t="shared" si="58"/>
        <v>0</v>
      </c>
      <c r="J142" s="31">
        <f t="shared" si="58"/>
        <v>0</v>
      </c>
      <c r="K142" s="31">
        <f t="shared" si="58"/>
        <v>0</v>
      </c>
      <c r="L142" s="31">
        <f t="shared" si="58"/>
        <v>0</v>
      </c>
      <c r="M142" s="3"/>
      <c r="N142" s="4"/>
      <c r="O142" s="15"/>
    </row>
    <row r="143" spans="1:15" s="2" customFormat="1" ht="18.75" customHeight="1">
      <c r="A143" s="18"/>
      <c r="B143" s="27"/>
      <c r="C143" s="46" t="s">
        <v>72</v>
      </c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"/>
      <c r="O143" s="15"/>
    </row>
    <row r="144" spans="1:15" s="2" customFormat="1" ht="46.5" customHeight="1">
      <c r="A144" s="18"/>
      <c r="B144" s="18"/>
      <c r="C144" s="46" t="s">
        <v>73</v>
      </c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"/>
      <c r="O144" s="15"/>
    </row>
    <row r="145" spans="1:15" s="2" customFormat="1" ht="66" customHeight="1">
      <c r="A145" s="14" t="s">
        <v>74</v>
      </c>
      <c r="B145" s="16" t="s">
        <v>75</v>
      </c>
      <c r="C145" s="3" t="s">
        <v>76</v>
      </c>
      <c r="D145" s="31">
        <f>SUM(D146:D149)</f>
        <v>21459.2</v>
      </c>
      <c r="E145" s="31">
        <f aca="true" t="shared" si="59" ref="E145:L145">SUM(E146:E149)</f>
        <v>10578.300000000001</v>
      </c>
      <c r="F145" s="31">
        <f t="shared" si="59"/>
        <v>10880.9</v>
      </c>
      <c r="G145" s="31">
        <f t="shared" si="59"/>
        <v>0</v>
      </c>
      <c r="H145" s="31">
        <f t="shared" si="59"/>
        <v>0</v>
      </c>
      <c r="I145" s="31">
        <f t="shared" si="59"/>
        <v>0</v>
      </c>
      <c r="J145" s="31">
        <f t="shared" si="59"/>
        <v>0</v>
      </c>
      <c r="K145" s="31">
        <f t="shared" si="59"/>
        <v>0</v>
      </c>
      <c r="L145" s="31">
        <f t="shared" si="59"/>
        <v>0</v>
      </c>
      <c r="M145" s="3" t="s">
        <v>77</v>
      </c>
      <c r="N145" s="4"/>
      <c r="O145" s="15"/>
    </row>
    <row r="146" spans="1:15" s="2" customFormat="1" ht="18" customHeight="1">
      <c r="A146" s="14"/>
      <c r="B146" s="3" t="s">
        <v>12</v>
      </c>
      <c r="C146" s="13"/>
      <c r="D146" s="31">
        <f>SUM(E146:L146)</f>
        <v>0</v>
      </c>
      <c r="E146" s="31">
        <v>0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"/>
      <c r="N146" s="4"/>
      <c r="O146" s="15"/>
    </row>
    <row r="147" spans="1:15" s="2" customFormat="1" ht="18.75" customHeight="1">
      <c r="A147" s="14"/>
      <c r="B147" s="3" t="s">
        <v>13</v>
      </c>
      <c r="C147" s="13"/>
      <c r="D147" s="31">
        <f>SUM(E147:L147)</f>
        <v>502.7</v>
      </c>
      <c r="E147" s="31">
        <v>246.7</v>
      </c>
      <c r="F147" s="31">
        <v>256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"/>
      <c r="N147" s="4"/>
      <c r="O147" s="15"/>
    </row>
    <row r="148" spans="1:15" s="2" customFormat="1" ht="18.75" customHeight="1">
      <c r="A148" s="14"/>
      <c r="B148" s="3" t="s">
        <v>14</v>
      </c>
      <c r="C148" s="13"/>
      <c r="D148" s="31">
        <f>SUM(E148:L148)</f>
        <v>20956.5</v>
      </c>
      <c r="E148" s="31">
        <v>10331.6</v>
      </c>
      <c r="F148" s="31">
        <v>10624.9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5"/>
      <c r="N148" s="4"/>
      <c r="O148" s="15"/>
    </row>
    <row r="149" spans="1:15" s="2" customFormat="1" ht="18.75" customHeight="1">
      <c r="A149" s="14"/>
      <c r="B149" s="3" t="s">
        <v>15</v>
      </c>
      <c r="C149" s="13"/>
      <c r="D149" s="31">
        <f>SUM(E149:L149)</f>
        <v>0</v>
      </c>
      <c r="E149" s="31">
        <v>0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"/>
      <c r="N149" s="4"/>
      <c r="O149" s="15"/>
    </row>
    <row r="150" spans="1:15" s="2" customFormat="1" ht="84.75" customHeight="1">
      <c r="A150" s="36" t="s">
        <v>78</v>
      </c>
      <c r="B150" s="37" t="s">
        <v>79</v>
      </c>
      <c r="C150" s="38"/>
      <c r="D150" s="39">
        <f>SUM(D151:D154)</f>
        <v>75853.7</v>
      </c>
      <c r="E150" s="39">
        <f aca="true" t="shared" si="60" ref="E150:L150">SUM(E155+E160+E165)</f>
        <v>40188.3</v>
      </c>
      <c r="F150" s="39">
        <f t="shared" si="60"/>
        <v>26165.4</v>
      </c>
      <c r="G150" s="39">
        <f>SUM(G155+G160+G165)</f>
        <v>7500</v>
      </c>
      <c r="H150" s="39">
        <f t="shared" si="60"/>
        <v>7500</v>
      </c>
      <c r="I150" s="39">
        <f t="shared" si="60"/>
        <v>0</v>
      </c>
      <c r="J150" s="39">
        <f t="shared" si="60"/>
        <v>0</v>
      </c>
      <c r="K150" s="39">
        <f t="shared" si="60"/>
        <v>0</v>
      </c>
      <c r="L150" s="39">
        <f t="shared" si="60"/>
        <v>0</v>
      </c>
      <c r="M150" s="3"/>
      <c r="N150" s="4"/>
      <c r="O150" s="15"/>
    </row>
    <row r="151" spans="1:15" s="2" customFormat="1" ht="18.75" customHeight="1">
      <c r="A151" s="14"/>
      <c r="B151" s="3" t="s">
        <v>12</v>
      </c>
      <c r="C151" s="13"/>
      <c r="D151" s="31">
        <f>SUM(D156+D161+D166)</f>
        <v>0</v>
      </c>
      <c r="E151" s="31">
        <f aca="true" t="shared" si="61" ref="E151:L151">SUM(E156+E161+E166)</f>
        <v>0</v>
      </c>
      <c r="F151" s="31">
        <f t="shared" si="61"/>
        <v>0</v>
      </c>
      <c r="G151" s="31">
        <f t="shared" si="61"/>
        <v>0</v>
      </c>
      <c r="H151" s="31">
        <f t="shared" si="61"/>
        <v>0</v>
      </c>
      <c r="I151" s="31">
        <f t="shared" si="61"/>
        <v>0</v>
      </c>
      <c r="J151" s="31">
        <f t="shared" si="61"/>
        <v>0</v>
      </c>
      <c r="K151" s="31">
        <f t="shared" si="61"/>
        <v>0</v>
      </c>
      <c r="L151" s="31">
        <f t="shared" si="61"/>
        <v>0</v>
      </c>
      <c r="M151" s="3"/>
      <c r="N151" s="4"/>
      <c r="O151" s="15"/>
    </row>
    <row r="152" spans="1:15" s="2" customFormat="1" ht="18" customHeight="1">
      <c r="A152" s="14"/>
      <c r="B152" s="3" t="s">
        <v>13</v>
      </c>
      <c r="C152" s="13"/>
      <c r="D152" s="31">
        <f>SUM(D157+D162+D167)</f>
        <v>0</v>
      </c>
      <c r="E152" s="31">
        <f aca="true" t="shared" si="62" ref="E152:L152">SUM(E157+E162+E167)</f>
        <v>0</v>
      </c>
      <c r="F152" s="31">
        <f t="shared" si="62"/>
        <v>0</v>
      </c>
      <c r="G152" s="31">
        <f t="shared" si="62"/>
        <v>0</v>
      </c>
      <c r="H152" s="31">
        <f t="shared" si="62"/>
        <v>0</v>
      </c>
      <c r="I152" s="31">
        <f t="shared" si="62"/>
        <v>0</v>
      </c>
      <c r="J152" s="31">
        <f t="shared" si="62"/>
        <v>0</v>
      </c>
      <c r="K152" s="31">
        <f t="shared" si="62"/>
        <v>0</v>
      </c>
      <c r="L152" s="31">
        <f t="shared" si="62"/>
        <v>0</v>
      </c>
      <c r="M152" s="3"/>
      <c r="N152" s="4"/>
      <c r="O152" s="15"/>
    </row>
    <row r="153" spans="1:15" s="2" customFormat="1" ht="18.75" customHeight="1">
      <c r="A153" s="14"/>
      <c r="B153" s="3" t="s">
        <v>14</v>
      </c>
      <c r="C153" s="13"/>
      <c r="D153" s="31">
        <f>SUM(D158+D163+D168)</f>
        <v>75853.7</v>
      </c>
      <c r="E153" s="31">
        <f aca="true" t="shared" si="63" ref="E153:L153">SUM(E158+E163+E168)</f>
        <v>40188.3</v>
      </c>
      <c r="F153" s="31">
        <f>SUM(F158+F163+F168)</f>
        <v>26165.4</v>
      </c>
      <c r="G153" s="31">
        <f t="shared" si="63"/>
        <v>7500</v>
      </c>
      <c r="H153" s="31">
        <f t="shared" si="63"/>
        <v>7500</v>
      </c>
      <c r="I153" s="31">
        <f t="shared" si="63"/>
        <v>0</v>
      </c>
      <c r="J153" s="31">
        <f t="shared" si="63"/>
        <v>0</v>
      </c>
      <c r="K153" s="31">
        <f t="shared" si="63"/>
        <v>0</v>
      </c>
      <c r="L153" s="31">
        <f t="shared" si="63"/>
        <v>0</v>
      </c>
      <c r="M153" s="3"/>
      <c r="N153" s="4"/>
      <c r="O153" s="15"/>
    </row>
    <row r="154" spans="1:15" s="2" customFormat="1" ht="22.5" customHeight="1">
      <c r="A154" s="14"/>
      <c r="B154" s="3" t="s">
        <v>15</v>
      </c>
      <c r="C154" s="13"/>
      <c r="D154" s="31">
        <f>SUM(D159+D164+D169)</f>
        <v>0</v>
      </c>
      <c r="E154" s="31">
        <f aca="true" t="shared" si="64" ref="E154:L154">SUM(E159+E164+E169)</f>
        <v>0</v>
      </c>
      <c r="F154" s="31">
        <f t="shared" si="64"/>
        <v>0</v>
      </c>
      <c r="G154" s="31">
        <f t="shared" si="64"/>
        <v>0</v>
      </c>
      <c r="H154" s="31">
        <f t="shared" si="64"/>
        <v>0</v>
      </c>
      <c r="I154" s="31">
        <f t="shared" si="64"/>
        <v>0</v>
      </c>
      <c r="J154" s="31">
        <f t="shared" si="64"/>
        <v>0</v>
      </c>
      <c r="K154" s="31">
        <f t="shared" si="64"/>
        <v>0</v>
      </c>
      <c r="L154" s="31">
        <f t="shared" si="64"/>
        <v>0</v>
      </c>
      <c r="M154" s="3"/>
      <c r="N154" s="4"/>
      <c r="O154" s="15"/>
    </row>
    <row r="155" spans="1:15" s="2" customFormat="1" ht="48.75" customHeight="1">
      <c r="A155" s="14" t="s">
        <v>80</v>
      </c>
      <c r="B155" s="16" t="s">
        <v>25</v>
      </c>
      <c r="C155" s="13"/>
      <c r="D155" s="31">
        <f aca="true" t="shared" si="65" ref="D155:L155">SUM(D156+D157+D158+D159)</f>
        <v>0</v>
      </c>
      <c r="E155" s="31">
        <f t="shared" si="65"/>
        <v>0</v>
      </c>
      <c r="F155" s="31">
        <f t="shared" si="65"/>
        <v>0</v>
      </c>
      <c r="G155" s="31">
        <f t="shared" si="65"/>
        <v>0</v>
      </c>
      <c r="H155" s="31">
        <f t="shared" si="65"/>
        <v>0</v>
      </c>
      <c r="I155" s="31">
        <f t="shared" si="65"/>
        <v>0</v>
      </c>
      <c r="J155" s="31">
        <f t="shared" si="65"/>
        <v>0</v>
      </c>
      <c r="K155" s="31">
        <f t="shared" si="65"/>
        <v>0</v>
      </c>
      <c r="L155" s="31">
        <f t="shared" si="65"/>
        <v>0</v>
      </c>
      <c r="M155" s="3"/>
      <c r="N155" s="4"/>
      <c r="O155" s="15"/>
    </row>
    <row r="156" spans="1:15" s="2" customFormat="1" ht="18.75" customHeight="1">
      <c r="A156" s="14"/>
      <c r="B156" s="3" t="s">
        <v>12</v>
      </c>
      <c r="C156" s="13"/>
      <c r="D156" s="31">
        <v>0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"/>
      <c r="N156" s="4"/>
      <c r="O156" s="15"/>
    </row>
    <row r="157" spans="1:15" s="2" customFormat="1" ht="20.25" customHeight="1">
      <c r="A157" s="14"/>
      <c r="B157" s="3" t="s">
        <v>13</v>
      </c>
      <c r="C157" s="13"/>
      <c r="D157" s="31">
        <v>0</v>
      </c>
      <c r="E157" s="31">
        <v>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"/>
      <c r="N157" s="4"/>
      <c r="O157" s="15"/>
    </row>
    <row r="158" spans="1:15" s="2" customFormat="1" ht="18.75" customHeight="1">
      <c r="A158" s="14"/>
      <c r="B158" s="3" t="s">
        <v>14</v>
      </c>
      <c r="C158" s="13"/>
      <c r="D158" s="31">
        <v>0</v>
      </c>
      <c r="E158" s="31">
        <v>0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"/>
      <c r="N158" s="4"/>
      <c r="O158" s="15"/>
    </row>
    <row r="159" spans="1:15" s="2" customFormat="1" ht="24.75" customHeight="1">
      <c r="A159" s="14"/>
      <c r="B159" s="3" t="s">
        <v>15</v>
      </c>
      <c r="C159" s="13"/>
      <c r="D159" s="31">
        <v>0</v>
      </c>
      <c r="E159" s="31">
        <v>0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"/>
      <c r="N159" s="4"/>
      <c r="O159" s="15"/>
    </row>
    <row r="160" spans="1:15" s="2" customFormat="1" ht="65.25" customHeight="1">
      <c r="A160" s="14" t="s">
        <v>81</v>
      </c>
      <c r="B160" s="16" t="s">
        <v>27</v>
      </c>
      <c r="C160" s="13"/>
      <c r="D160" s="31">
        <f aca="true" t="shared" si="66" ref="D160:L160">SUM(D161+D162+D163+D164)</f>
        <v>0</v>
      </c>
      <c r="E160" s="31">
        <f t="shared" si="66"/>
        <v>0</v>
      </c>
      <c r="F160" s="31">
        <f t="shared" si="66"/>
        <v>0</v>
      </c>
      <c r="G160" s="31">
        <f t="shared" si="66"/>
        <v>0</v>
      </c>
      <c r="H160" s="31">
        <f t="shared" si="66"/>
        <v>0</v>
      </c>
      <c r="I160" s="31">
        <f t="shared" si="66"/>
        <v>0</v>
      </c>
      <c r="J160" s="31">
        <f t="shared" si="66"/>
        <v>0</v>
      </c>
      <c r="K160" s="31">
        <f t="shared" si="66"/>
        <v>0</v>
      </c>
      <c r="L160" s="31">
        <f t="shared" si="66"/>
        <v>0</v>
      </c>
      <c r="M160" s="3"/>
      <c r="N160" s="4"/>
      <c r="O160" s="15"/>
    </row>
    <row r="161" spans="1:15" s="2" customFormat="1" ht="17.25" customHeight="1">
      <c r="A161" s="14"/>
      <c r="B161" s="3" t="s">
        <v>12</v>
      </c>
      <c r="C161" s="13"/>
      <c r="D161" s="31">
        <v>0</v>
      </c>
      <c r="E161" s="31">
        <v>0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"/>
      <c r="N161" s="4"/>
      <c r="O161" s="15"/>
    </row>
    <row r="162" spans="1:15" s="2" customFormat="1" ht="18.75" customHeight="1">
      <c r="A162" s="14"/>
      <c r="B162" s="3" t="s">
        <v>13</v>
      </c>
      <c r="C162" s="13"/>
      <c r="D162" s="31">
        <v>0</v>
      </c>
      <c r="E162" s="31">
        <v>0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"/>
      <c r="N162" s="4"/>
      <c r="O162" s="15"/>
    </row>
    <row r="163" spans="1:15" s="2" customFormat="1" ht="18.75" customHeight="1">
      <c r="A163" s="14"/>
      <c r="B163" s="3" t="s">
        <v>14</v>
      </c>
      <c r="C163" s="13"/>
      <c r="D163" s="31">
        <v>0</v>
      </c>
      <c r="E163" s="31">
        <v>0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"/>
      <c r="N163" s="4"/>
      <c r="O163" s="15"/>
    </row>
    <row r="164" spans="1:15" s="2" customFormat="1" ht="18.75" customHeight="1">
      <c r="A164" s="14"/>
      <c r="B164" s="3" t="s">
        <v>15</v>
      </c>
      <c r="C164" s="13"/>
      <c r="D164" s="31">
        <v>0</v>
      </c>
      <c r="E164" s="31">
        <v>0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"/>
      <c r="N164" s="4"/>
      <c r="O164" s="15"/>
    </row>
    <row r="165" spans="1:15" s="2" customFormat="1" ht="33" customHeight="1">
      <c r="A165" s="14" t="s">
        <v>82</v>
      </c>
      <c r="B165" s="16" t="s">
        <v>83</v>
      </c>
      <c r="C165" s="13"/>
      <c r="D165" s="31">
        <f>SUM(D166:D169)</f>
        <v>75853.7</v>
      </c>
      <c r="E165" s="31">
        <f aca="true" t="shared" si="67" ref="E165:L165">SUM(E166+E167+E168+E169)</f>
        <v>40188.3</v>
      </c>
      <c r="F165" s="31">
        <f t="shared" si="67"/>
        <v>26165.4</v>
      </c>
      <c r="G165" s="31">
        <f t="shared" si="67"/>
        <v>7500</v>
      </c>
      <c r="H165" s="31">
        <f t="shared" si="67"/>
        <v>7500</v>
      </c>
      <c r="I165" s="31">
        <f t="shared" si="67"/>
        <v>0</v>
      </c>
      <c r="J165" s="31">
        <f t="shared" si="67"/>
        <v>0</v>
      </c>
      <c r="K165" s="31">
        <f t="shared" si="67"/>
        <v>0</v>
      </c>
      <c r="L165" s="31">
        <f t="shared" si="67"/>
        <v>0</v>
      </c>
      <c r="M165" s="3"/>
      <c r="N165" s="4"/>
      <c r="O165" s="15"/>
    </row>
    <row r="166" spans="1:14" s="2" customFormat="1" ht="20.25" customHeight="1">
      <c r="A166" s="14"/>
      <c r="B166" s="3" t="s">
        <v>12</v>
      </c>
      <c r="C166" s="13"/>
      <c r="D166" s="31">
        <f>SUM(D173+D178+D183)</f>
        <v>0</v>
      </c>
      <c r="E166" s="31">
        <f aca="true" t="shared" si="68" ref="E166:L166">SUM(E173++E178+E183)</f>
        <v>0</v>
      </c>
      <c r="F166" s="31">
        <f t="shared" si="68"/>
        <v>0</v>
      </c>
      <c r="G166" s="31">
        <f t="shared" si="68"/>
        <v>0</v>
      </c>
      <c r="H166" s="31">
        <f t="shared" si="68"/>
        <v>0</v>
      </c>
      <c r="I166" s="31">
        <f t="shared" si="68"/>
        <v>0</v>
      </c>
      <c r="J166" s="31">
        <f t="shared" si="68"/>
        <v>0</v>
      </c>
      <c r="K166" s="31">
        <f t="shared" si="68"/>
        <v>0</v>
      </c>
      <c r="L166" s="31">
        <f t="shared" si="68"/>
        <v>0</v>
      </c>
      <c r="M166" s="3"/>
      <c r="N166" s="4"/>
    </row>
    <row r="167" spans="1:14" s="2" customFormat="1" ht="20.25" customHeight="1">
      <c r="A167" s="14"/>
      <c r="B167" s="3" t="s">
        <v>13</v>
      </c>
      <c r="C167" s="13"/>
      <c r="D167" s="31">
        <f>SUM(D174+D179+D184)</f>
        <v>0</v>
      </c>
      <c r="E167" s="31">
        <f>SUM(E174+E179+E184)</f>
        <v>0</v>
      </c>
      <c r="F167" s="31">
        <f aca="true" t="shared" si="69" ref="F167:L167">SUM(F174++F179+F184)</f>
        <v>0</v>
      </c>
      <c r="G167" s="31">
        <f t="shared" si="69"/>
        <v>0</v>
      </c>
      <c r="H167" s="31">
        <f t="shared" si="69"/>
        <v>0</v>
      </c>
      <c r="I167" s="31">
        <f t="shared" si="69"/>
        <v>0</v>
      </c>
      <c r="J167" s="31">
        <f t="shared" si="69"/>
        <v>0</v>
      </c>
      <c r="K167" s="31">
        <f t="shared" si="69"/>
        <v>0</v>
      </c>
      <c r="L167" s="31">
        <f t="shared" si="69"/>
        <v>0</v>
      </c>
      <c r="M167" s="3"/>
      <c r="N167" s="4"/>
    </row>
    <row r="168" spans="1:14" s="2" customFormat="1" ht="20.25" customHeight="1">
      <c r="A168" s="14"/>
      <c r="B168" s="3" t="s">
        <v>14</v>
      </c>
      <c r="C168" s="13"/>
      <c r="D168" s="31">
        <f>SUM(D175+D180+D185)</f>
        <v>75853.7</v>
      </c>
      <c r="E168" s="31">
        <f>SUM(E175+E180+E185+E190)</f>
        <v>40188.3</v>
      </c>
      <c r="F168" s="31">
        <f>SUM(F175+F180+F185)</f>
        <v>26165.4</v>
      </c>
      <c r="G168" s="31">
        <f>G175+G180+G185</f>
        <v>7500</v>
      </c>
      <c r="H168" s="31">
        <f>SUM(H175+H180+H185)</f>
        <v>7500</v>
      </c>
      <c r="I168" s="31">
        <f>SUM(I175+I180+I185)</f>
        <v>0</v>
      </c>
      <c r="J168" s="31">
        <f>SUM(J175+J180+J185)</f>
        <v>0</v>
      </c>
      <c r="K168" s="31">
        <f>SUM(K175+K180+K185)</f>
        <v>0</v>
      </c>
      <c r="L168" s="31">
        <f>SUM(L175+L180+L185)</f>
        <v>0</v>
      </c>
      <c r="M168" s="5"/>
      <c r="N168" s="4"/>
    </row>
    <row r="169" spans="1:14" s="2" customFormat="1" ht="15" customHeight="1">
      <c r="A169" s="14"/>
      <c r="B169" s="3" t="s">
        <v>15</v>
      </c>
      <c r="C169" s="13"/>
      <c r="D169" s="31">
        <f aca="true" t="shared" si="70" ref="D169:L169">SUM(D176++D181+D186)</f>
        <v>0</v>
      </c>
      <c r="E169" s="31">
        <f t="shared" si="70"/>
        <v>0</v>
      </c>
      <c r="F169" s="31">
        <f t="shared" si="70"/>
        <v>0</v>
      </c>
      <c r="G169" s="31">
        <f t="shared" si="70"/>
        <v>0</v>
      </c>
      <c r="H169" s="31">
        <f t="shared" si="70"/>
        <v>0</v>
      </c>
      <c r="I169" s="31">
        <f t="shared" si="70"/>
        <v>0</v>
      </c>
      <c r="J169" s="31">
        <f t="shared" si="70"/>
        <v>0</v>
      </c>
      <c r="K169" s="31">
        <f t="shared" si="70"/>
        <v>0</v>
      </c>
      <c r="L169" s="31">
        <f t="shared" si="70"/>
        <v>0</v>
      </c>
      <c r="M169" s="3"/>
      <c r="N169" s="4"/>
    </row>
    <row r="170" spans="1:14" s="2" customFormat="1" ht="15.75" customHeight="1">
      <c r="A170" s="18"/>
      <c r="B170" s="18"/>
      <c r="C170" s="46" t="s">
        <v>84</v>
      </c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"/>
    </row>
    <row r="171" spans="1:14" s="2" customFormat="1" ht="15.75" customHeight="1">
      <c r="A171" s="18"/>
      <c r="B171" s="18"/>
      <c r="C171" s="46" t="s">
        <v>85</v>
      </c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"/>
    </row>
    <row r="172" spans="1:14" s="2" customFormat="1" ht="47.25" customHeight="1">
      <c r="A172" s="14" t="s">
        <v>86</v>
      </c>
      <c r="B172" s="28" t="s">
        <v>112</v>
      </c>
      <c r="C172" s="3" t="s">
        <v>52</v>
      </c>
      <c r="D172" s="31">
        <f aca="true" t="shared" si="71" ref="D172:L172">SUM(D173:D176)</f>
        <v>2400</v>
      </c>
      <c r="E172" s="31">
        <f t="shared" si="71"/>
        <v>0</v>
      </c>
      <c r="F172" s="31">
        <f t="shared" si="71"/>
        <v>2400</v>
      </c>
      <c r="G172" s="31">
        <f t="shared" si="71"/>
        <v>0</v>
      </c>
      <c r="H172" s="31">
        <f t="shared" si="71"/>
        <v>0</v>
      </c>
      <c r="I172" s="31">
        <f t="shared" si="71"/>
        <v>0</v>
      </c>
      <c r="J172" s="31">
        <f t="shared" si="71"/>
        <v>0</v>
      </c>
      <c r="K172" s="31">
        <f t="shared" si="71"/>
        <v>0</v>
      </c>
      <c r="L172" s="31">
        <f t="shared" si="71"/>
        <v>0</v>
      </c>
      <c r="M172" s="5"/>
      <c r="N172" s="4"/>
    </row>
    <row r="173" spans="1:14" s="2" customFormat="1" ht="15.75">
      <c r="A173" s="14"/>
      <c r="B173" s="3" t="s">
        <v>12</v>
      </c>
      <c r="C173" s="3"/>
      <c r="D173" s="31">
        <f>SUM(E173:L173)</f>
        <v>0</v>
      </c>
      <c r="E173" s="31">
        <v>0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5"/>
      <c r="N173" s="4"/>
    </row>
    <row r="174" spans="1:14" s="2" customFormat="1" ht="15.75">
      <c r="A174" s="14"/>
      <c r="B174" s="3" t="s">
        <v>13</v>
      </c>
      <c r="C174" s="3"/>
      <c r="D174" s="31">
        <f>SUM(E174:L174)</f>
        <v>0</v>
      </c>
      <c r="E174" s="31">
        <v>0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5"/>
      <c r="N174" s="4"/>
    </row>
    <row r="175" spans="1:14" s="2" customFormat="1" ht="15.75">
      <c r="A175" s="14"/>
      <c r="B175" s="3" t="s">
        <v>14</v>
      </c>
      <c r="C175" s="3"/>
      <c r="D175" s="31">
        <f>SUM(E175:L175)</f>
        <v>2400</v>
      </c>
      <c r="E175" s="31">
        <v>0</v>
      </c>
      <c r="F175" s="31">
        <v>2400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5"/>
      <c r="N175" s="4"/>
    </row>
    <row r="176" spans="1:14" s="2" customFormat="1" ht="15.75">
      <c r="A176" s="14"/>
      <c r="B176" s="3" t="s">
        <v>15</v>
      </c>
      <c r="C176" s="3"/>
      <c r="D176" s="31">
        <f>SUM(E176:L176)</f>
        <v>0</v>
      </c>
      <c r="E176" s="31">
        <v>0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5"/>
      <c r="N176" s="4"/>
    </row>
    <row r="177" spans="1:14" s="2" customFormat="1" ht="63.75" customHeight="1">
      <c r="A177" s="14" t="s">
        <v>87</v>
      </c>
      <c r="B177" s="19" t="s">
        <v>88</v>
      </c>
      <c r="C177" s="3" t="s">
        <v>76</v>
      </c>
      <c r="D177" s="31">
        <f aca="true" t="shared" si="72" ref="D177:L177">SUM(D178:D181)</f>
        <v>15253.7</v>
      </c>
      <c r="E177" s="31">
        <f t="shared" si="72"/>
        <v>7488.3</v>
      </c>
      <c r="F177" s="31">
        <f t="shared" si="72"/>
        <v>7765.4</v>
      </c>
      <c r="G177" s="31">
        <f t="shared" si="72"/>
        <v>0</v>
      </c>
      <c r="H177" s="31">
        <f t="shared" si="72"/>
        <v>0</v>
      </c>
      <c r="I177" s="31">
        <f t="shared" si="72"/>
        <v>0</v>
      </c>
      <c r="J177" s="31">
        <f t="shared" si="72"/>
        <v>0</v>
      </c>
      <c r="K177" s="31">
        <f t="shared" si="72"/>
        <v>0</v>
      </c>
      <c r="L177" s="31">
        <f t="shared" si="72"/>
        <v>0</v>
      </c>
      <c r="M177" s="3" t="s">
        <v>89</v>
      </c>
      <c r="N177" s="4"/>
    </row>
    <row r="178" spans="1:14" s="2" customFormat="1" ht="15.75">
      <c r="A178" s="18"/>
      <c r="B178" s="12" t="s">
        <v>12</v>
      </c>
      <c r="C178" s="13"/>
      <c r="D178" s="31">
        <f>SUM(E178:L178)</f>
        <v>0</v>
      </c>
      <c r="E178" s="31">
        <v>0</v>
      </c>
      <c r="F178" s="31"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"/>
      <c r="N178" s="4"/>
    </row>
    <row r="179" spans="1:14" s="2" customFormat="1" ht="15.75">
      <c r="A179" s="18"/>
      <c r="B179" s="12" t="s">
        <v>13</v>
      </c>
      <c r="C179" s="13"/>
      <c r="D179" s="31">
        <f>SUM(E179:L179)</f>
        <v>0</v>
      </c>
      <c r="E179" s="31">
        <v>0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"/>
      <c r="N179" s="4"/>
    </row>
    <row r="180" spans="1:14" s="2" customFormat="1" ht="15.75">
      <c r="A180" s="18"/>
      <c r="B180" s="12" t="s">
        <v>14</v>
      </c>
      <c r="C180" s="13"/>
      <c r="D180" s="31">
        <f>SUM(E180:L180)</f>
        <v>15253.7</v>
      </c>
      <c r="E180" s="31">
        <v>7488.3</v>
      </c>
      <c r="F180" s="31">
        <v>7765.4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5"/>
      <c r="N180" s="4"/>
    </row>
    <row r="181" spans="1:14" s="2" customFormat="1" ht="17.25" customHeight="1">
      <c r="A181" s="18"/>
      <c r="B181" s="12" t="s">
        <v>15</v>
      </c>
      <c r="C181" s="13"/>
      <c r="D181" s="31">
        <f>SUM(E181:L181)</f>
        <v>0</v>
      </c>
      <c r="E181" s="31">
        <v>0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"/>
      <c r="N181" s="4"/>
    </row>
    <row r="182" spans="1:14" s="2" customFormat="1" ht="47.25">
      <c r="A182" s="22" t="s">
        <v>90</v>
      </c>
      <c r="B182" s="29" t="s">
        <v>91</v>
      </c>
      <c r="C182" s="3" t="s">
        <v>52</v>
      </c>
      <c r="D182" s="44">
        <f>SUM(D183:D186)</f>
        <v>58200</v>
      </c>
      <c r="E182" s="44">
        <f>SUM(E183:E186)</f>
        <v>27200</v>
      </c>
      <c r="F182" s="44">
        <f>SUM(F183:F186)</f>
        <v>16000</v>
      </c>
      <c r="G182" s="44">
        <v>7500</v>
      </c>
      <c r="H182" s="44">
        <v>7500</v>
      </c>
      <c r="I182" s="44">
        <f>SUM(I183:I186)</f>
        <v>0</v>
      </c>
      <c r="J182" s="44">
        <f>SUM(J183:J186)</f>
        <v>0</v>
      </c>
      <c r="K182" s="44">
        <f>SUM(K183:K186)</f>
        <v>0</v>
      </c>
      <c r="L182" s="44">
        <f>SUM(L183:L186)</f>
        <v>0</v>
      </c>
      <c r="M182" s="22" t="s">
        <v>92</v>
      </c>
      <c r="N182" s="4"/>
    </row>
    <row r="183" spans="1:14" s="2" customFormat="1" ht="15.75">
      <c r="A183" s="13"/>
      <c r="B183" s="12" t="s">
        <v>12</v>
      </c>
      <c r="C183" s="13"/>
      <c r="D183" s="44">
        <f>SUM(E183:L183)</f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13"/>
      <c r="N183" s="4"/>
    </row>
    <row r="184" spans="1:14" s="2" customFormat="1" ht="15.75">
      <c r="A184" s="13"/>
      <c r="B184" s="12" t="s">
        <v>13</v>
      </c>
      <c r="C184" s="13"/>
      <c r="D184" s="44">
        <f>SUM(E184:L184)</f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13"/>
      <c r="N184" s="4"/>
    </row>
    <row r="185" spans="1:14" s="2" customFormat="1" ht="15.75">
      <c r="A185" s="13"/>
      <c r="B185" s="12" t="s">
        <v>14</v>
      </c>
      <c r="C185" s="13"/>
      <c r="D185" s="44">
        <f>SUM(E185:L185)</f>
        <v>58200</v>
      </c>
      <c r="E185" s="44">
        <f>21700+5500</f>
        <v>27200</v>
      </c>
      <c r="F185" s="44">
        <v>16000</v>
      </c>
      <c r="G185" s="44">
        <v>7500</v>
      </c>
      <c r="H185" s="44">
        <v>7500</v>
      </c>
      <c r="I185" s="44">
        <v>0</v>
      </c>
      <c r="J185" s="44">
        <v>0</v>
      </c>
      <c r="K185" s="44">
        <v>0</v>
      </c>
      <c r="L185" s="44">
        <v>0</v>
      </c>
      <c r="M185" s="30"/>
      <c r="N185" s="4"/>
    </row>
    <row r="186" spans="1:14" s="2" customFormat="1" ht="14.25" customHeight="1">
      <c r="A186" s="13"/>
      <c r="B186" s="12" t="s">
        <v>15</v>
      </c>
      <c r="C186" s="13"/>
      <c r="D186" s="44">
        <f>SUM(E186:L186)</f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13"/>
      <c r="N186" s="4"/>
    </row>
    <row r="187" spans="1:14" s="2" customFormat="1" ht="52.5" customHeight="1">
      <c r="A187" s="22" t="s">
        <v>113</v>
      </c>
      <c r="B187" s="29" t="s">
        <v>114</v>
      </c>
      <c r="C187" s="3" t="s">
        <v>52</v>
      </c>
      <c r="D187" s="44">
        <f>SUM(D188:D191)</f>
        <v>5500</v>
      </c>
      <c r="E187" s="44">
        <f>SUM(E188:E191)</f>
        <v>5500</v>
      </c>
      <c r="F187" s="44">
        <f>SUM(F188:F191)</f>
        <v>0</v>
      </c>
      <c r="G187" s="44">
        <v>0</v>
      </c>
      <c r="H187" s="44">
        <v>0</v>
      </c>
      <c r="I187" s="44">
        <f>SUM(I188:I191)</f>
        <v>0</v>
      </c>
      <c r="J187" s="44">
        <f>SUM(J188:J191)</f>
        <v>0</v>
      </c>
      <c r="K187" s="44">
        <f>SUM(K188:K191)</f>
        <v>0</v>
      </c>
      <c r="L187" s="44">
        <f>SUM(L188:L191)</f>
        <v>0</v>
      </c>
      <c r="M187" s="22" t="s">
        <v>92</v>
      </c>
      <c r="N187" s="6"/>
    </row>
    <row r="188" spans="1:14" s="2" customFormat="1" ht="14.25" customHeight="1">
      <c r="A188" s="13"/>
      <c r="B188" s="12" t="s">
        <v>12</v>
      </c>
      <c r="C188" s="13"/>
      <c r="D188" s="44">
        <f>SUM(E188:L188)</f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13"/>
      <c r="N188" s="6"/>
    </row>
    <row r="189" spans="1:14" s="2" customFormat="1" ht="14.25" customHeight="1">
      <c r="A189" s="13"/>
      <c r="B189" s="12" t="s">
        <v>13</v>
      </c>
      <c r="C189" s="13"/>
      <c r="D189" s="44">
        <f>SUM(E189:L189)</f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13"/>
      <c r="N189" s="6"/>
    </row>
    <row r="190" spans="1:14" s="2" customFormat="1" ht="14.25" customHeight="1">
      <c r="A190" s="13"/>
      <c r="B190" s="12" t="s">
        <v>14</v>
      </c>
      <c r="C190" s="13"/>
      <c r="D190" s="44">
        <f>SUM(E190:L190)</f>
        <v>5500</v>
      </c>
      <c r="E190" s="44">
        <v>5500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30"/>
      <c r="N190" s="6"/>
    </row>
    <row r="191" spans="1:14" s="2" customFormat="1" ht="14.25" customHeight="1">
      <c r="A191" s="13"/>
      <c r="B191" s="12" t="s">
        <v>15</v>
      </c>
      <c r="C191" s="13"/>
      <c r="D191" s="44">
        <f>SUM(E191:L191)</f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13"/>
      <c r="N191" s="6"/>
    </row>
    <row r="192" spans="1:14" s="2" customFormat="1" ht="131.25" customHeight="1">
      <c r="A192" s="36" t="s">
        <v>93</v>
      </c>
      <c r="B192" s="37" t="s">
        <v>94</v>
      </c>
      <c r="C192" s="38"/>
      <c r="D192" s="39">
        <f>SUM(D193:D196)</f>
        <v>24500</v>
      </c>
      <c r="E192" s="39">
        <f aca="true" t="shared" si="73" ref="E192:L194">SUM(E197+E214+E219)</f>
        <v>10500</v>
      </c>
      <c r="F192" s="39">
        <f t="shared" si="73"/>
        <v>14000</v>
      </c>
      <c r="G192" s="39">
        <f t="shared" si="73"/>
        <v>0</v>
      </c>
      <c r="H192" s="39">
        <f t="shared" si="73"/>
        <v>0</v>
      </c>
      <c r="I192" s="39">
        <f t="shared" si="73"/>
        <v>0</v>
      </c>
      <c r="J192" s="39">
        <f t="shared" si="73"/>
        <v>0</v>
      </c>
      <c r="K192" s="39">
        <f t="shared" si="73"/>
        <v>0</v>
      </c>
      <c r="L192" s="39">
        <f t="shared" si="73"/>
        <v>0</v>
      </c>
      <c r="M192" s="3"/>
      <c r="N192" s="6"/>
    </row>
    <row r="193" spans="1:14" s="2" customFormat="1" ht="21" customHeight="1">
      <c r="A193" s="14"/>
      <c r="B193" s="3" t="s">
        <v>12</v>
      </c>
      <c r="C193" s="13"/>
      <c r="D193" s="31">
        <f>SUM(D198+D215+D220)</f>
        <v>0</v>
      </c>
      <c r="E193" s="31">
        <f t="shared" si="73"/>
        <v>0</v>
      </c>
      <c r="F193" s="31">
        <f t="shared" si="73"/>
        <v>0</v>
      </c>
      <c r="G193" s="31">
        <f t="shared" si="73"/>
        <v>0</v>
      </c>
      <c r="H193" s="31">
        <f t="shared" si="73"/>
        <v>0</v>
      </c>
      <c r="I193" s="31">
        <f t="shared" si="73"/>
        <v>0</v>
      </c>
      <c r="J193" s="31">
        <f t="shared" si="73"/>
        <v>0</v>
      </c>
      <c r="K193" s="31">
        <f t="shared" si="73"/>
        <v>0</v>
      </c>
      <c r="L193" s="31">
        <f t="shared" si="73"/>
        <v>0</v>
      </c>
      <c r="M193" s="3"/>
      <c r="N193" s="6"/>
    </row>
    <row r="194" spans="1:14" s="2" customFormat="1" ht="17.25" customHeight="1">
      <c r="A194" s="14"/>
      <c r="B194" s="3" t="s">
        <v>13</v>
      </c>
      <c r="C194" s="13"/>
      <c r="D194" s="31">
        <f>SUM(D199+D216+D221)</f>
        <v>0</v>
      </c>
      <c r="E194" s="31">
        <f t="shared" si="73"/>
        <v>0</v>
      </c>
      <c r="F194" s="31">
        <f t="shared" si="73"/>
        <v>0</v>
      </c>
      <c r="G194" s="31">
        <f t="shared" si="73"/>
        <v>0</v>
      </c>
      <c r="H194" s="31">
        <f t="shared" si="73"/>
        <v>0</v>
      </c>
      <c r="I194" s="31">
        <f t="shared" si="73"/>
        <v>0</v>
      </c>
      <c r="J194" s="31">
        <f t="shared" si="73"/>
        <v>0</v>
      </c>
      <c r="K194" s="31">
        <f t="shared" si="73"/>
        <v>0</v>
      </c>
      <c r="L194" s="31">
        <f t="shared" si="73"/>
        <v>0</v>
      </c>
      <c r="M194" s="3"/>
      <c r="N194" s="6"/>
    </row>
    <row r="195" spans="1:14" s="2" customFormat="1" ht="17.25" customHeight="1">
      <c r="A195" s="14"/>
      <c r="B195" s="3" t="s">
        <v>14</v>
      </c>
      <c r="C195" s="13"/>
      <c r="D195" s="31">
        <f>SUM(D200+D217+D222)</f>
        <v>24500</v>
      </c>
      <c r="E195" s="31">
        <f aca="true" t="shared" si="74" ref="E195:G196">SUM(E200+E217+E222)</f>
        <v>10500</v>
      </c>
      <c r="F195" s="31">
        <f t="shared" si="74"/>
        <v>14000</v>
      </c>
      <c r="G195" s="31">
        <f t="shared" si="74"/>
        <v>0</v>
      </c>
      <c r="H195" s="31">
        <f>H200+H217+H222</f>
        <v>0</v>
      </c>
      <c r="I195" s="31">
        <f aca="true" t="shared" si="75" ref="I195:L196">SUM(I200+I217+I222)</f>
        <v>0</v>
      </c>
      <c r="J195" s="31">
        <f t="shared" si="75"/>
        <v>0</v>
      </c>
      <c r="K195" s="31">
        <f t="shared" si="75"/>
        <v>0</v>
      </c>
      <c r="L195" s="31">
        <f t="shared" si="75"/>
        <v>0</v>
      </c>
      <c r="M195" s="3"/>
      <c r="N195" s="6"/>
    </row>
    <row r="196" spans="1:14" s="2" customFormat="1" ht="15.75" customHeight="1">
      <c r="A196" s="14"/>
      <c r="B196" s="3" t="s">
        <v>15</v>
      </c>
      <c r="C196" s="13"/>
      <c r="D196" s="31">
        <f>SUM(D201+D218+D223)</f>
        <v>0</v>
      </c>
      <c r="E196" s="31">
        <f t="shared" si="74"/>
        <v>0</v>
      </c>
      <c r="F196" s="31">
        <f t="shared" si="74"/>
        <v>0</v>
      </c>
      <c r="G196" s="31">
        <f t="shared" si="74"/>
        <v>0</v>
      </c>
      <c r="H196" s="31">
        <f>SUM(H201+H218+H223)</f>
        <v>0</v>
      </c>
      <c r="I196" s="31">
        <f t="shared" si="75"/>
        <v>0</v>
      </c>
      <c r="J196" s="31">
        <f t="shared" si="75"/>
        <v>0</v>
      </c>
      <c r="K196" s="31">
        <f t="shared" si="75"/>
        <v>0</v>
      </c>
      <c r="L196" s="31">
        <f t="shared" si="75"/>
        <v>0</v>
      </c>
      <c r="M196" s="3"/>
      <c r="N196" s="6"/>
    </row>
    <row r="197" spans="1:14" s="2" customFormat="1" ht="39" customHeight="1">
      <c r="A197" s="14" t="s">
        <v>95</v>
      </c>
      <c r="B197" s="16" t="s">
        <v>25</v>
      </c>
      <c r="C197" s="13"/>
      <c r="D197" s="31">
        <f>SUM(D198:D201)</f>
        <v>24500</v>
      </c>
      <c r="E197" s="31">
        <f>SUM(E198:E201)</f>
        <v>10500</v>
      </c>
      <c r="F197" s="31">
        <f>SUM(F198:F201)</f>
        <v>14000</v>
      </c>
      <c r="G197" s="31">
        <f>SUM(G198:G201)</f>
        <v>0</v>
      </c>
      <c r="H197" s="31">
        <f>H198+H199+H200+H201</f>
        <v>0</v>
      </c>
      <c r="I197" s="31">
        <f>SUM(I198:I201)</f>
        <v>0</v>
      </c>
      <c r="J197" s="31">
        <f>SUM(J198:J201)</f>
        <v>0</v>
      </c>
      <c r="K197" s="31">
        <f>SUM(K198:K201)</f>
        <v>0</v>
      </c>
      <c r="L197" s="31">
        <f>SUM(L198:L201)</f>
        <v>0</v>
      </c>
      <c r="M197" s="3"/>
      <c r="N197" s="6"/>
    </row>
    <row r="198" spans="1:14" s="2" customFormat="1" ht="19.5" customHeight="1">
      <c r="A198" s="14"/>
      <c r="B198" s="3" t="s">
        <v>12</v>
      </c>
      <c r="C198" s="13"/>
      <c r="D198" s="31">
        <f aca="true" t="shared" si="76" ref="D198:L198">SUM(D205+D210)</f>
        <v>0</v>
      </c>
      <c r="E198" s="31">
        <f t="shared" si="76"/>
        <v>0</v>
      </c>
      <c r="F198" s="31">
        <f t="shared" si="76"/>
        <v>0</v>
      </c>
      <c r="G198" s="31">
        <f t="shared" si="76"/>
        <v>0</v>
      </c>
      <c r="H198" s="31">
        <f t="shared" si="76"/>
        <v>0</v>
      </c>
      <c r="I198" s="31">
        <f t="shared" si="76"/>
        <v>0</v>
      </c>
      <c r="J198" s="31">
        <f t="shared" si="76"/>
        <v>0</v>
      </c>
      <c r="K198" s="31">
        <f t="shared" si="76"/>
        <v>0</v>
      </c>
      <c r="L198" s="31">
        <f t="shared" si="76"/>
        <v>0</v>
      </c>
      <c r="M198" s="3"/>
      <c r="N198" s="6"/>
    </row>
    <row r="199" spans="1:14" s="2" customFormat="1" ht="15.75">
      <c r="A199" s="14"/>
      <c r="B199" s="3" t="s">
        <v>13</v>
      </c>
      <c r="C199" s="13"/>
      <c r="D199" s="31">
        <f aca="true" t="shared" si="77" ref="D199:L199">SUM(D206+D211)</f>
        <v>0</v>
      </c>
      <c r="E199" s="31">
        <f t="shared" si="77"/>
        <v>0</v>
      </c>
      <c r="F199" s="31">
        <f t="shared" si="77"/>
        <v>0</v>
      </c>
      <c r="G199" s="31">
        <f t="shared" si="77"/>
        <v>0</v>
      </c>
      <c r="H199" s="31">
        <f t="shared" si="77"/>
        <v>0</v>
      </c>
      <c r="I199" s="31">
        <f t="shared" si="77"/>
        <v>0</v>
      </c>
      <c r="J199" s="31">
        <f t="shared" si="77"/>
        <v>0</v>
      </c>
      <c r="K199" s="31">
        <f t="shared" si="77"/>
        <v>0</v>
      </c>
      <c r="L199" s="31">
        <f t="shared" si="77"/>
        <v>0</v>
      </c>
      <c r="M199" s="3"/>
      <c r="N199" s="6"/>
    </row>
    <row r="200" spans="1:14" s="2" customFormat="1" ht="15.75">
      <c r="A200" s="14"/>
      <c r="B200" s="3" t="s">
        <v>14</v>
      </c>
      <c r="C200" s="13"/>
      <c r="D200" s="31">
        <f aca="true" t="shared" si="78" ref="D200:L200">SUM(D207+D212)</f>
        <v>24500</v>
      </c>
      <c r="E200" s="31">
        <f t="shared" si="78"/>
        <v>10500</v>
      </c>
      <c r="F200" s="31">
        <f t="shared" si="78"/>
        <v>14000</v>
      </c>
      <c r="G200" s="31">
        <f t="shared" si="78"/>
        <v>0</v>
      </c>
      <c r="H200" s="31">
        <f t="shared" si="78"/>
        <v>0</v>
      </c>
      <c r="I200" s="31">
        <f t="shared" si="78"/>
        <v>0</v>
      </c>
      <c r="J200" s="31">
        <f t="shared" si="78"/>
        <v>0</v>
      </c>
      <c r="K200" s="31">
        <f t="shared" si="78"/>
        <v>0</v>
      </c>
      <c r="L200" s="31">
        <f t="shared" si="78"/>
        <v>0</v>
      </c>
      <c r="M200" s="3"/>
      <c r="N200" s="6"/>
    </row>
    <row r="201" spans="1:14" s="2" customFormat="1" ht="15.75">
      <c r="A201" s="14"/>
      <c r="B201" s="3" t="s">
        <v>15</v>
      </c>
      <c r="C201" s="13"/>
      <c r="D201" s="31">
        <f aca="true" t="shared" si="79" ref="D201:L201">SUM(D208+D213)</f>
        <v>0</v>
      </c>
      <c r="E201" s="31">
        <f t="shared" si="79"/>
        <v>0</v>
      </c>
      <c r="F201" s="31">
        <f t="shared" si="79"/>
        <v>0</v>
      </c>
      <c r="G201" s="31">
        <f t="shared" si="79"/>
        <v>0</v>
      </c>
      <c r="H201" s="31">
        <f t="shared" si="79"/>
        <v>0</v>
      </c>
      <c r="I201" s="31">
        <f t="shared" si="79"/>
        <v>0</v>
      </c>
      <c r="J201" s="31">
        <f t="shared" si="79"/>
        <v>0</v>
      </c>
      <c r="K201" s="31">
        <f t="shared" si="79"/>
        <v>0</v>
      </c>
      <c r="L201" s="31">
        <f t="shared" si="79"/>
        <v>0</v>
      </c>
      <c r="M201" s="3"/>
      <c r="N201" s="6"/>
    </row>
    <row r="202" spans="1:13" s="2" customFormat="1" ht="16.5" customHeight="1">
      <c r="A202" s="18"/>
      <c r="B202" s="18"/>
      <c r="C202" s="46" t="s">
        <v>96</v>
      </c>
      <c r="D202" s="46"/>
      <c r="E202" s="46"/>
      <c r="F202" s="46"/>
      <c r="G202" s="46"/>
      <c r="H202" s="46"/>
      <c r="I202" s="46"/>
      <c r="J202" s="46"/>
      <c r="K202" s="46"/>
      <c r="L202" s="46"/>
      <c r="M202" s="46"/>
    </row>
    <row r="203" spans="1:13" s="2" customFormat="1" ht="35.25" customHeight="1">
      <c r="A203" s="18"/>
      <c r="B203" s="18"/>
      <c r="C203" s="46" t="s">
        <v>97</v>
      </c>
      <c r="D203" s="46"/>
      <c r="E203" s="46"/>
      <c r="F203" s="46"/>
      <c r="G203" s="46"/>
      <c r="H203" s="46"/>
      <c r="I203" s="46"/>
      <c r="J203" s="46"/>
      <c r="K203" s="46"/>
      <c r="L203" s="46"/>
      <c r="M203" s="46"/>
    </row>
    <row r="204" spans="1:13" s="2" customFormat="1" ht="47.25">
      <c r="A204" s="14" t="s">
        <v>98</v>
      </c>
      <c r="B204" s="28" t="s">
        <v>108</v>
      </c>
      <c r="C204" s="3" t="s">
        <v>52</v>
      </c>
      <c r="D204" s="31">
        <f>SUM(D205:D208)</f>
        <v>24500</v>
      </c>
      <c r="E204" s="31">
        <v>10500</v>
      </c>
      <c r="F204" s="31">
        <v>14000</v>
      </c>
      <c r="G204" s="31">
        <f aca="true" t="shared" si="80" ref="G204:L204">SUM(G205:G208)</f>
        <v>0</v>
      </c>
      <c r="H204" s="31">
        <v>0</v>
      </c>
      <c r="I204" s="31">
        <f t="shared" si="80"/>
        <v>0</v>
      </c>
      <c r="J204" s="31">
        <f t="shared" si="80"/>
        <v>0</v>
      </c>
      <c r="K204" s="31">
        <f t="shared" si="80"/>
        <v>0</v>
      </c>
      <c r="L204" s="31">
        <f t="shared" si="80"/>
        <v>0</v>
      </c>
      <c r="M204" s="31"/>
    </row>
    <row r="205" spans="1:13" s="2" customFormat="1" ht="15.75">
      <c r="A205" s="14"/>
      <c r="B205" s="3" t="s">
        <v>12</v>
      </c>
      <c r="C205" s="3"/>
      <c r="D205" s="31">
        <f>SUM(E205:L205)</f>
        <v>0</v>
      </c>
      <c r="E205" s="31">
        <v>0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/>
    </row>
    <row r="206" spans="1:13" s="2" customFormat="1" ht="15.75">
      <c r="A206" s="14"/>
      <c r="B206" s="3" t="s">
        <v>13</v>
      </c>
      <c r="C206" s="3"/>
      <c r="D206" s="31">
        <f>SUM(E206:L206)</f>
        <v>0</v>
      </c>
      <c r="E206" s="31">
        <v>0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/>
    </row>
    <row r="207" spans="1:13" s="2" customFormat="1" ht="15.75">
      <c r="A207" s="14"/>
      <c r="B207" s="3" t="s">
        <v>14</v>
      </c>
      <c r="C207" s="3"/>
      <c r="D207" s="31">
        <f>SUM(E207:L207)</f>
        <v>24500</v>
      </c>
      <c r="E207" s="31">
        <v>10500</v>
      </c>
      <c r="F207" s="31">
        <v>14000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/>
    </row>
    <row r="208" spans="1:13" s="2" customFormat="1" ht="15.75">
      <c r="A208" s="14"/>
      <c r="B208" s="3" t="s">
        <v>15</v>
      </c>
      <c r="C208" s="3"/>
      <c r="D208" s="45">
        <f>SUM(E208:L208)</f>
        <v>0</v>
      </c>
      <c r="E208" s="45">
        <v>0</v>
      </c>
      <c r="F208" s="45">
        <v>0</v>
      </c>
      <c r="G208" s="45">
        <v>0</v>
      </c>
      <c r="H208" s="45">
        <v>0</v>
      </c>
      <c r="I208" s="45">
        <v>0</v>
      </c>
      <c r="J208" s="45">
        <v>0</v>
      </c>
      <c r="K208" s="45">
        <v>0</v>
      </c>
      <c r="L208" s="45">
        <v>0</v>
      </c>
      <c r="M208" s="45"/>
    </row>
    <row r="209" spans="1:13" s="2" customFormat="1" ht="47.25">
      <c r="A209" s="14" t="s">
        <v>99</v>
      </c>
      <c r="B209" s="16" t="s">
        <v>100</v>
      </c>
      <c r="C209" s="3" t="s">
        <v>52</v>
      </c>
      <c r="D209" s="5">
        <f aca="true" t="shared" si="81" ref="D209:L209">SUM(D210:D213)</f>
        <v>0</v>
      </c>
      <c r="E209" s="5">
        <f t="shared" si="81"/>
        <v>0</v>
      </c>
      <c r="F209" s="5">
        <f t="shared" si="81"/>
        <v>0</v>
      </c>
      <c r="G209" s="5">
        <f t="shared" si="81"/>
        <v>0</v>
      </c>
      <c r="H209" s="5">
        <f t="shared" si="81"/>
        <v>0</v>
      </c>
      <c r="I209" s="5">
        <f t="shared" si="81"/>
        <v>0</v>
      </c>
      <c r="J209" s="5">
        <f t="shared" si="81"/>
        <v>0</v>
      </c>
      <c r="K209" s="5">
        <f t="shared" si="81"/>
        <v>0</v>
      </c>
      <c r="L209" s="5">
        <f t="shared" si="81"/>
        <v>0</v>
      </c>
      <c r="M209" s="3"/>
    </row>
    <row r="210" spans="1:13" s="2" customFormat="1" ht="15.75">
      <c r="A210" s="18"/>
      <c r="B210" s="12" t="s">
        <v>12</v>
      </c>
      <c r="C210" s="13"/>
      <c r="D210" s="5">
        <f>SUM(E210:L210)</f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3"/>
    </row>
    <row r="211" spans="1:13" s="2" customFormat="1" ht="15.75">
      <c r="A211" s="18"/>
      <c r="B211" s="12" t="s">
        <v>13</v>
      </c>
      <c r="C211" s="13"/>
      <c r="D211" s="5">
        <f>SUM(E211:L211)</f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3"/>
    </row>
    <row r="212" spans="1:13" s="2" customFormat="1" ht="15.75">
      <c r="A212" s="18"/>
      <c r="B212" s="12" t="s">
        <v>14</v>
      </c>
      <c r="C212" s="13"/>
      <c r="D212" s="5">
        <f>SUM(E212:L212)</f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/>
    </row>
    <row r="213" spans="1:13" s="2" customFormat="1" ht="15.75">
      <c r="A213" s="18"/>
      <c r="B213" s="12" t="s">
        <v>15</v>
      </c>
      <c r="C213" s="13"/>
      <c r="D213" s="5">
        <f>SUM(E213:L213)</f>
        <v>0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3"/>
    </row>
    <row r="214" spans="1:14" s="2" customFormat="1" ht="63.75" customHeight="1">
      <c r="A214" s="14" t="s">
        <v>101</v>
      </c>
      <c r="B214" s="16" t="s">
        <v>27</v>
      </c>
      <c r="C214" s="13"/>
      <c r="D214" s="5">
        <f>SUM(D215+D216+D217+D218)</f>
        <v>0</v>
      </c>
      <c r="E214" s="5">
        <f aca="true" t="shared" si="82" ref="E214:L214">SUM(E215+E216+E217+E218)</f>
        <v>0</v>
      </c>
      <c r="F214" s="5">
        <f t="shared" si="82"/>
        <v>0</v>
      </c>
      <c r="G214" s="5">
        <f t="shared" si="82"/>
        <v>0</v>
      </c>
      <c r="H214" s="5">
        <f t="shared" si="82"/>
        <v>0</v>
      </c>
      <c r="I214" s="5">
        <f t="shared" si="82"/>
        <v>0</v>
      </c>
      <c r="J214" s="5">
        <f t="shared" si="82"/>
        <v>0</v>
      </c>
      <c r="K214" s="5">
        <f t="shared" si="82"/>
        <v>0</v>
      </c>
      <c r="L214" s="5">
        <f t="shared" si="82"/>
        <v>0</v>
      </c>
      <c r="M214" s="3"/>
      <c r="N214" s="6"/>
    </row>
    <row r="215" spans="1:14" s="2" customFormat="1" ht="20.25" customHeight="1">
      <c r="A215" s="14"/>
      <c r="B215" s="3" t="s">
        <v>12</v>
      </c>
      <c r="C215" s="13"/>
      <c r="D215" s="5">
        <f>SUM(E215:L216)</f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3"/>
      <c r="N215" s="6"/>
    </row>
    <row r="216" spans="1:14" s="2" customFormat="1" ht="15.75">
      <c r="A216" s="14"/>
      <c r="B216" s="3" t="s">
        <v>13</v>
      </c>
      <c r="C216" s="13"/>
      <c r="D216" s="5">
        <f>SUM(E216:L217)</f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3"/>
      <c r="N216" s="6"/>
    </row>
    <row r="217" spans="1:14" s="2" customFormat="1" ht="15.75">
      <c r="A217" s="14"/>
      <c r="B217" s="3" t="s">
        <v>14</v>
      </c>
      <c r="C217" s="13"/>
      <c r="D217" s="5">
        <f>SUM(E217:L218)</f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3"/>
      <c r="N217" s="6"/>
    </row>
    <row r="218" spans="1:14" s="2" customFormat="1" ht="15.75">
      <c r="A218" s="14"/>
      <c r="B218" s="3" t="s">
        <v>15</v>
      </c>
      <c r="C218" s="13"/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3"/>
      <c r="N218" s="6"/>
    </row>
    <row r="219" spans="1:14" s="2" customFormat="1" ht="31.5">
      <c r="A219" s="14" t="s">
        <v>102</v>
      </c>
      <c r="B219" s="16" t="s">
        <v>83</v>
      </c>
      <c r="C219" s="13"/>
      <c r="D219" s="5">
        <f>D220+D221+D222+D223</f>
        <v>0</v>
      </c>
      <c r="E219" s="5">
        <f aca="true" t="shared" si="83" ref="E219:L219">E220+E221+E222+E223</f>
        <v>0</v>
      </c>
      <c r="F219" s="5">
        <f t="shared" si="83"/>
        <v>0</v>
      </c>
      <c r="G219" s="5">
        <f t="shared" si="83"/>
        <v>0</v>
      </c>
      <c r="H219" s="5">
        <f t="shared" si="83"/>
        <v>0</v>
      </c>
      <c r="I219" s="5">
        <f t="shared" si="83"/>
        <v>0</v>
      </c>
      <c r="J219" s="5">
        <f t="shared" si="83"/>
        <v>0</v>
      </c>
      <c r="K219" s="5">
        <f t="shared" si="83"/>
        <v>0</v>
      </c>
      <c r="L219" s="5">
        <f t="shared" si="83"/>
        <v>0</v>
      </c>
      <c r="M219" s="3"/>
      <c r="N219" s="6"/>
    </row>
    <row r="220" spans="1:13" s="2" customFormat="1" ht="15.75">
      <c r="A220" s="14"/>
      <c r="B220" s="3" t="s">
        <v>12</v>
      </c>
      <c r="C220" s="13"/>
      <c r="D220" s="5">
        <f>SUM(E220:L220)</f>
        <v>0</v>
      </c>
      <c r="E220" s="5">
        <f aca="true" t="shared" si="84" ref="E220:G221">E205+E210</f>
        <v>0</v>
      </c>
      <c r="F220" s="5">
        <f t="shared" si="84"/>
        <v>0</v>
      </c>
      <c r="G220" s="5">
        <f t="shared" si="84"/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3"/>
    </row>
    <row r="221" spans="1:13" s="2" customFormat="1" ht="15.75">
      <c r="A221" s="14"/>
      <c r="B221" s="3" t="s">
        <v>13</v>
      </c>
      <c r="C221" s="13"/>
      <c r="D221" s="5">
        <f>SUM(E221:L221)</f>
        <v>0</v>
      </c>
      <c r="E221" s="5">
        <f t="shared" si="84"/>
        <v>0</v>
      </c>
      <c r="F221" s="5">
        <f t="shared" si="84"/>
        <v>0</v>
      </c>
      <c r="G221" s="5">
        <f t="shared" si="84"/>
        <v>0</v>
      </c>
      <c r="H221" s="5">
        <v>0</v>
      </c>
      <c r="I221" s="5">
        <f>I206+I211</f>
        <v>0</v>
      </c>
      <c r="J221" s="5">
        <f>J206+J211</f>
        <v>0</v>
      </c>
      <c r="K221" s="5">
        <f>K206+K211</f>
        <v>0</v>
      </c>
      <c r="L221" s="5">
        <f>L206+L211</f>
        <v>0</v>
      </c>
      <c r="M221" s="3"/>
    </row>
    <row r="222" spans="1:13" s="2" customFormat="1" ht="15.75">
      <c r="A222" s="14"/>
      <c r="B222" s="3" t="s">
        <v>14</v>
      </c>
      <c r="C222" s="13"/>
      <c r="D222" s="5">
        <v>0</v>
      </c>
      <c r="E222" s="5">
        <v>0</v>
      </c>
      <c r="F222" s="5">
        <v>0</v>
      </c>
      <c r="G222" s="5">
        <f>G207</f>
        <v>0</v>
      </c>
      <c r="H222" s="5">
        <v>0</v>
      </c>
      <c r="I222" s="5">
        <f>I207</f>
        <v>0</v>
      </c>
      <c r="J222" s="5">
        <f>J207</f>
        <v>0</v>
      </c>
      <c r="K222" s="5">
        <f>K207</f>
        <v>0</v>
      </c>
      <c r="L222" s="5">
        <f>L207</f>
        <v>0</v>
      </c>
      <c r="M222" s="5"/>
    </row>
    <row r="223" spans="1:13" s="2" customFormat="1" ht="15.75">
      <c r="A223" s="14"/>
      <c r="B223" s="3" t="s">
        <v>15</v>
      </c>
      <c r="C223" s="13"/>
      <c r="D223" s="5">
        <f>SUM(E223:L223)</f>
        <v>0</v>
      </c>
      <c r="E223" s="5">
        <f>E208</f>
        <v>0</v>
      </c>
      <c r="F223" s="5">
        <f>F208</f>
        <v>0</v>
      </c>
      <c r="G223" s="5">
        <f>G208</f>
        <v>0</v>
      </c>
      <c r="H223" s="5">
        <v>0</v>
      </c>
      <c r="I223" s="5">
        <v>0</v>
      </c>
      <c r="J223" s="5">
        <f>J208</f>
        <v>0</v>
      </c>
      <c r="K223" s="5">
        <f>K208</f>
        <v>0</v>
      </c>
      <c r="L223" s="5">
        <f>L208</f>
        <v>0</v>
      </c>
      <c r="M223" s="3"/>
    </row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</sheetData>
  <sheetProtection selectLockedCells="1" selectUnlockedCells="1"/>
  <mergeCells count="24">
    <mergeCell ref="L1:M1"/>
    <mergeCell ref="K2:M2"/>
    <mergeCell ref="B4:M4"/>
    <mergeCell ref="B5:M5"/>
    <mergeCell ref="B6:M6"/>
    <mergeCell ref="C7:I7"/>
    <mergeCell ref="A8:A9"/>
    <mergeCell ref="B8:B9"/>
    <mergeCell ref="C8:C9"/>
    <mergeCell ref="D8:L8"/>
    <mergeCell ref="M8:M9"/>
    <mergeCell ref="C51:M51"/>
    <mergeCell ref="C52:M52"/>
    <mergeCell ref="C63:M63"/>
    <mergeCell ref="C69:M69"/>
    <mergeCell ref="C110:M110"/>
    <mergeCell ref="C111:M111"/>
    <mergeCell ref="C202:M202"/>
    <mergeCell ref="C203:M203"/>
    <mergeCell ref="C117:M117"/>
    <mergeCell ref="C143:M143"/>
    <mergeCell ref="C144:M144"/>
    <mergeCell ref="C170:M170"/>
    <mergeCell ref="C171:M171"/>
  </mergeCells>
  <printOptions/>
  <pageMargins left="0.2362204724409449" right="0.2362204724409449" top="0.7480314960629921" bottom="0.7480314960629921" header="0.5118110236220472" footer="0.5118110236220472"/>
  <pageSetup firstPageNumber="39" useFirstPageNumber="1" fitToHeight="0" fitToWidth="1" horizontalDpi="600" verticalDpi="600" orientation="landscape" paperSize="9" scale="76" r:id="rId3"/>
  <headerFooter alignWithMargins="0">
    <oddHeader>&amp;C&amp;P</oddHeader>
  </headerFooter>
  <ignoredErrors>
    <ignoredError sqref="E14:L1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Морозова</cp:lastModifiedBy>
  <cp:lastPrinted>2022-03-17T12:51:58Z</cp:lastPrinted>
  <dcterms:modified xsi:type="dcterms:W3CDTF">2022-06-24T18:14:27Z</dcterms:modified>
  <cp:category/>
  <cp:version/>
  <cp:contentType/>
  <cp:contentStatus/>
</cp:coreProperties>
</file>