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5195" windowHeight="11340" activeTab="0"/>
  </bookViews>
  <sheets>
    <sheet name="Лист1" sheetId="1" r:id="rId1"/>
  </sheets>
  <definedNames>
    <definedName name="_xlnm.Print_Area" localSheetId="0">'Лист1'!$A$1:$N$200</definedName>
  </definedNames>
  <calcPr fullCalcOnLoad="1"/>
</workbook>
</file>

<file path=xl/sharedStrings.xml><?xml version="1.0" encoding="utf-8"?>
<sst xmlns="http://schemas.openxmlformats.org/spreadsheetml/2006/main" count="263" uniqueCount="116">
  <si>
    <t>№ строки</t>
  </si>
  <si>
    <t>Наименование мероприятия/ источники расходов на финансирование</t>
  </si>
  <si>
    <t>Объем расходов на выполнение мероприятий за счет всех источников ресурсного обеспечения, тыс.рублей</t>
  </si>
  <si>
    <t>Номер строки целевых показателей, на достижение которых направлены мероприятия</t>
  </si>
  <si>
    <t>Всего</t>
  </si>
  <si>
    <t>федеральный бюджет</t>
  </si>
  <si>
    <t>областной бюджет</t>
  </si>
  <si>
    <t>местный бюджет</t>
  </si>
  <si>
    <t>внебюджетные  источники</t>
  </si>
  <si>
    <t>Капитальные вложения</t>
  </si>
  <si>
    <t>Научно-исследовательские и опытно-конструкторские работы</t>
  </si>
  <si>
    <t>Всего по направлению «Капитальные вложения», в том числе</t>
  </si>
  <si>
    <t>Всего по направлению «Научно-исследовательские и опытно-конструкторские работы», в том числе:</t>
  </si>
  <si>
    <t>1.2.</t>
  </si>
  <si>
    <t>1.1.</t>
  </si>
  <si>
    <t>1.3.</t>
  </si>
  <si>
    <t>2.</t>
  </si>
  <si>
    <t>2.1.</t>
  </si>
  <si>
    <t>2.3.</t>
  </si>
  <si>
    <t>3.</t>
  </si>
  <si>
    <t>3.1.</t>
  </si>
  <si>
    <t>3.2.</t>
  </si>
  <si>
    <t>4.1.</t>
  </si>
  <si>
    <t>4.2.</t>
  </si>
  <si>
    <t>4.3.</t>
  </si>
  <si>
    <t>2.2.</t>
  </si>
  <si>
    <t>2.3.1.</t>
  </si>
  <si>
    <t>3.3.</t>
  </si>
  <si>
    <t>3.3.2.</t>
  </si>
  <si>
    <t>4.3.1.</t>
  </si>
  <si>
    <t>4.3.2.</t>
  </si>
  <si>
    <t>4.3.3.</t>
  </si>
  <si>
    <t>ПЛАН</t>
  </si>
  <si>
    <t xml:space="preserve">мероприятий по выполнению муниципальной  программы </t>
  </si>
  <si>
    <t>2.3.2.</t>
  </si>
  <si>
    <t>внебюджетные источники</t>
  </si>
  <si>
    <t>Исполнители (соисполнители) мероприятий</t>
  </si>
  <si>
    <t>"Развитие культуры, спорта и молодежной политики в городском округе ЗАТО Свободный "</t>
  </si>
  <si>
    <t>Организация и проведение в ГО ЗАТО Свободный мероприятий в рамках развития общественных объединений</t>
  </si>
  <si>
    <t>Администрация ГО ЗАТО Свободный</t>
  </si>
  <si>
    <t>2.3.4.</t>
  </si>
  <si>
    <t>3.3.1.</t>
  </si>
  <si>
    <t>4.</t>
  </si>
  <si>
    <t>5.</t>
  </si>
  <si>
    <t>5.1.</t>
  </si>
  <si>
    <t>5.2.</t>
  </si>
  <si>
    <t>5.3.</t>
  </si>
  <si>
    <t>5.3.1.</t>
  </si>
  <si>
    <t>5.3.2.</t>
  </si>
  <si>
    <t>5.3.3.</t>
  </si>
  <si>
    <t xml:space="preserve">                   Цель 1: Обеспечение доступности культурных благ и повышение культурного потенциала</t>
  </si>
  <si>
    <t>Задача 2.  Повышение доступности и качества услуг, оказываемых населению в сфере культуры</t>
  </si>
  <si>
    <t>Задача 2.  Привлечение населения  к занятиям физической культурой и спортом.</t>
  </si>
  <si>
    <t>Задача 2. Развитие военно-патриотического направления воспитания молодежи городского округа ЗАТО Свободный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долгу.</t>
  </si>
  <si>
    <t>Цель 1.  Создание условий для приобщения населения к регулярным занятиям физической культурой и спортом</t>
  </si>
  <si>
    <t xml:space="preserve">Цель 1.  Создание благоприятных условий для гражданского становления и самореализации молодежи, поддержка и развитие молодежных инициатив
</t>
  </si>
  <si>
    <t>Задача 2.  Формирование ценностных установок на создание семьи, ответственного материнства и отцовства</t>
  </si>
  <si>
    <t xml:space="preserve">Цель 1.  Развитие системы патриотического воспитания детей и молодежи </t>
  </si>
  <si>
    <t>П.8</t>
  </si>
  <si>
    <t>Задача 3 . Создание условий для сохранения и развития кадрового потенциала сферы культуры</t>
  </si>
  <si>
    <t>2.3.3.</t>
  </si>
  <si>
    <t>МБУК  Дворец культуры "Свободный"</t>
  </si>
  <si>
    <t>3.1.1.</t>
  </si>
  <si>
    <t>Администрация городского округа ЗАТО Свободный</t>
  </si>
  <si>
    <t>Администрация городского ЗАТО Свободный,               МБУК Дворец культуры "Свободный"</t>
  </si>
  <si>
    <t>Администрация городского округа ЗАТО Свободный,               МБУ ДО "ДЮСШ"</t>
  </si>
  <si>
    <t>Администрация городского округа ЗАТО Свободный,                              МБУ ДО "ДЮСШ"</t>
  </si>
  <si>
    <t>Администрация городского округа ЗАТО Свободный,               МБУК Дворец культуры "Свободный"</t>
  </si>
  <si>
    <t xml:space="preserve">Всего по подпрограмме 1. "Развитие культуры в городском округе ЗАТО Свободный"                    </t>
  </si>
  <si>
    <t xml:space="preserve">Всего по направлению «Прочие нужды» в том числе:                     </t>
  </si>
  <si>
    <t xml:space="preserve">Организация и проведение культурно-массовых мероприятий                       </t>
  </si>
  <si>
    <t xml:space="preserve">Всего по подпрограмме 2. "Развитие физической культуры и спорта"                  </t>
  </si>
  <si>
    <t xml:space="preserve">Всего по направлению «Прочие нужды» в том числе:                       </t>
  </si>
  <si>
    <t xml:space="preserve">Организация и проведение спортивно-массовых мероприятий                      </t>
  </si>
  <si>
    <t xml:space="preserve">Организация и проведение мероприятий, направленных на привлечение населения к массовым занятиям спортом                            </t>
  </si>
  <si>
    <t xml:space="preserve">Организация и проведение мероприятий патриотической направленности                              </t>
  </si>
  <si>
    <t xml:space="preserve">Обеспечение  деятельности  военно-патриотического клуба                                                     </t>
  </si>
  <si>
    <t xml:space="preserve">Организация и проведение мероприятий по допризывной подготовке молодежи к военной службе                         </t>
  </si>
  <si>
    <t>Задача 1.  Создание условий для культурно-творческой  деятельности и самореализации граждан</t>
  </si>
  <si>
    <t>Задача 1. Повышение мотивации граждан к регулярным занятиям физической культурой и спортом</t>
  </si>
  <si>
    <t>Задача 1.  Гражданско-патриотическое воспитание молодежи, содейсвование формированию правовых, культурных ценностей в молодежной среде</t>
  </si>
  <si>
    <t>П.4, П.9, П 11.</t>
  </si>
  <si>
    <t>П.6, П 12.</t>
  </si>
  <si>
    <t xml:space="preserve">П.6., П 9, П 10. </t>
  </si>
  <si>
    <t>П.16</t>
  </si>
  <si>
    <t xml:space="preserve">Всего по направлению «Прочие нужды» в том числе: </t>
  </si>
  <si>
    <t xml:space="preserve">Обеспечение деятельности учреждений культуры  </t>
  </si>
  <si>
    <t xml:space="preserve">Администрация городского ЗАТО Свободный,                               МБУК Дворец культуры "Свободный" </t>
  </si>
  <si>
    <t>Администрация городского округа ЗАТО Свободный, МБУК «Детская библиотека»</t>
  </si>
  <si>
    <t>МБУК Дворец культуры "Свободный" МБУК «Детская библиотека»</t>
  </si>
  <si>
    <t>П.18,П.22</t>
  </si>
  <si>
    <t>П.27, П.28</t>
  </si>
  <si>
    <t>П.27</t>
  </si>
  <si>
    <t>П.30</t>
  </si>
  <si>
    <t>П.34</t>
  </si>
  <si>
    <t>П.35, П.36</t>
  </si>
  <si>
    <t>П.38</t>
  </si>
  <si>
    <t>Администрация ГО ЗАТО Свободный,                                       МБУ ДО "ДЮСШ"</t>
  </si>
  <si>
    <t>Администрация ГО ЗАТО Свободный,                            МБОУ "СШ № 25"</t>
  </si>
  <si>
    <t xml:space="preserve">Всего по подпрограмме 4.  "Патриотическое воспитание детей и молодежи городского округа ЗАТО Свободный" ,  в том числе:                                                                  </t>
  </si>
  <si>
    <t>Задача 1.  Формирование целостной системы поддержки инициативной, талантливой, трудолюбивой молодежи, обладающей лидерскими навыками</t>
  </si>
  <si>
    <t xml:space="preserve">Организация и проведение мероприятий для молодежи, в том числе, направленных на развитие инициативы, трудолюбия и лидерских качеств у молодежи                                                          </t>
  </si>
  <si>
    <r>
      <t xml:space="preserve">Всего по муниципальной  программе, в том числе:   </t>
    </r>
    <r>
      <rPr>
        <b/>
        <sz val="9"/>
        <rFont val="Times New Roman"/>
        <family val="1"/>
      </rPr>
      <t xml:space="preserve">               </t>
    </r>
  </si>
  <si>
    <r>
      <t xml:space="preserve">Прочие нужды                            </t>
    </r>
    <r>
      <rPr>
        <b/>
        <sz val="9"/>
        <rFont val="Times New Roman"/>
        <family val="1"/>
      </rPr>
      <t xml:space="preserve">                         </t>
    </r>
  </si>
  <si>
    <r>
      <t xml:space="preserve">Приведение в соответствии с требованиями санитарного и пожарного законодательства зданий, сооружений и помещений учреждений культуры   </t>
    </r>
    <r>
      <rPr>
        <b/>
        <sz val="9"/>
        <rFont val="Times New Roman"/>
        <family val="1"/>
      </rPr>
      <t xml:space="preserve">                                      </t>
    </r>
  </si>
  <si>
    <t xml:space="preserve">Оплата труда работников учреждений культуры                                            </t>
  </si>
  <si>
    <r>
      <t xml:space="preserve">Всего по подпрограмме 3 "Реализация молодежной политики в городском округе ЗАТО Свободный",  в том числе:                                           </t>
    </r>
    <r>
      <rPr>
        <b/>
        <sz val="9"/>
        <rFont val="Times New Roman"/>
        <family val="1"/>
      </rPr>
      <t xml:space="preserve">         </t>
    </r>
  </si>
  <si>
    <r>
      <t xml:space="preserve">Всего по направлению «Прочие нужды» в том числе:          </t>
    </r>
    <r>
      <rPr>
        <b/>
        <sz val="9"/>
        <rFont val="Times New Roman"/>
        <family val="1"/>
      </rPr>
      <t xml:space="preserve">     </t>
    </r>
    <r>
      <rPr>
        <sz val="9"/>
        <rFont val="Times New Roman"/>
        <family val="1"/>
      </rPr>
      <t xml:space="preserve">        </t>
    </r>
  </si>
  <si>
    <r>
      <t xml:space="preserve">Организация и проведение мероприятий, направленных на поддержку семейных ценностей                  </t>
    </r>
    <r>
      <rPr>
        <b/>
        <sz val="9"/>
        <rFont val="Times New Roman"/>
        <family val="1"/>
      </rPr>
      <t xml:space="preserve">             </t>
    </r>
    <r>
      <rPr>
        <sz val="9"/>
        <rFont val="Times New Roman"/>
        <family val="1"/>
      </rPr>
      <t xml:space="preserve">       </t>
    </r>
  </si>
  <si>
    <t>Приобретение устройств (средств) дезинфекции и медицинского контроля для муниципальных организаций в сфере культуры в целях профилактики и устранения последствий распространения новой коронавирусной инфекции</t>
  </si>
  <si>
    <t xml:space="preserve">                                                              "Развитие культуры, спорта и молодежной политики в городском округе ЗАТО Свободный"</t>
  </si>
  <si>
    <t xml:space="preserve">                                                               к муниципальной  программе</t>
  </si>
  <si>
    <t xml:space="preserve">                                                               Приложение № 2 </t>
  </si>
  <si>
    <t xml:space="preserve">Строительство физкультурно-оздоровительного комплекса                       </t>
  </si>
  <si>
    <t xml:space="preserve">Строительство волейбольной площадки                    </t>
  </si>
  <si>
    <t>3.1.2.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</si>
</sst>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[$-FC19]d\ mmmm\ yyyy\ &quot;г.&quot;"/>
    <numFmt numFmtId="180" formatCode="0.0000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2" fontId="4" fillId="32" borderId="10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/>
    </xf>
    <xf numFmtId="2" fontId="4" fillId="0" borderId="12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1" fontId="4" fillId="0" borderId="11" xfId="0" applyNumberFormat="1" applyFont="1" applyFill="1" applyBorder="1" applyAlignment="1">
      <alignment horizontal="center" vertical="top" wrapText="1"/>
    </xf>
    <xf numFmtId="1" fontId="4" fillId="0" borderId="14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 wrapText="1"/>
    </xf>
    <xf numFmtId="2" fontId="4" fillId="0" borderId="14" xfId="0" applyNumberFormat="1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wrapText="1"/>
    </xf>
    <xf numFmtId="0" fontId="4" fillId="0" borderId="0" xfId="0" applyFont="1" applyFill="1" applyAlignment="1">
      <alignment vertical="center" wrapText="1"/>
    </xf>
    <xf numFmtId="1" fontId="4" fillId="0" borderId="15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vertical="top" wrapText="1"/>
    </xf>
    <xf numFmtId="2" fontId="4" fillId="0" borderId="15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1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2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173" fontId="4" fillId="0" borderId="10" xfId="0" applyNumberFormat="1" applyFont="1" applyFill="1" applyBorder="1" applyAlignment="1">
      <alignment horizontal="center" vertical="top" wrapText="1"/>
    </xf>
    <xf numFmtId="1" fontId="43" fillId="0" borderId="14" xfId="0" applyNumberFormat="1" applyFont="1" applyFill="1" applyBorder="1" applyAlignment="1">
      <alignment vertical="top" wrapText="1"/>
    </xf>
    <xf numFmtId="1" fontId="43" fillId="0" borderId="14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top" wrapText="1"/>
    </xf>
    <xf numFmtId="173" fontId="4" fillId="0" borderId="12" xfId="0" applyNumberFormat="1" applyFont="1" applyFill="1" applyBorder="1" applyAlignment="1">
      <alignment horizontal="center" vertical="top" wrapText="1"/>
    </xf>
    <xf numFmtId="173" fontId="4" fillId="0" borderId="15" xfId="0" applyNumberFormat="1" applyFont="1" applyFill="1" applyBorder="1" applyAlignment="1">
      <alignment horizontal="center" vertical="top" wrapText="1"/>
    </xf>
    <xf numFmtId="173" fontId="4" fillId="0" borderId="0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173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1" fontId="4" fillId="32" borderId="10" xfId="0" applyNumberFormat="1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Alignment="1">
      <alignment/>
    </xf>
    <xf numFmtId="2" fontId="3" fillId="33" borderId="0" xfId="0" applyNumberFormat="1" applyFont="1" applyFill="1" applyAlignment="1">
      <alignment/>
    </xf>
    <xf numFmtId="0" fontId="4" fillId="33" borderId="10" xfId="0" applyNumberFormat="1" applyFont="1" applyFill="1" applyBorder="1" applyAlignment="1">
      <alignment horizontal="center" vertical="top" wrapText="1"/>
    </xf>
    <xf numFmtId="2" fontId="4" fillId="33" borderId="10" xfId="0" applyNumberFormat="1" applyFont="1" applyFill="1" applyBorder="1" applyAlignment="1">
      <alignment horizontal="center" vertical="top" wrapText="1"/>
    </xf>
    <xf numFmtId="2" fontId="4" fillId="33" borderId="12" xfId="0" applyNumberFormat="1" applyFont="1" applyFill="1" applyBorder="1" applyAlignment="1">
      <alignment horizontal="center" vertical="top" wrapText="1"/>
    </xf>
    <xf numFmtId="2" fontId="4" fillId="33" borderId="14" xfId="0" applyNumberFormat="1" applyFont="1" applyFill="1" applyBorder="1" applyAlignment="1">
      <alignment vertical="top" wrapText="1"/>
    </xf>
    <xf numFmtId="173" fontId="4" fillId="33" borderId="10" xfId="0" applyNumberFormat="1" applyFont="1" applyFill="1" applyBorder="1" applyAlignment="1">
      <alignment horizontal="center" vertical="top" wrapText="1"/>
    </xf>
    <xf numFmtId="173" fontId="4" fillId="33" borderId="10" xfId="0" applyNumberFormat="1" applyFont="1" applyFill="1" applyBorder="1" applyAlignment="1">
      <alignment horizontal="center" vertical="center" wrapText="1"/>
    </xf>
    <xf numFmtId="2" fontId="4" fillId="33" borderId="15" xfId="0" applyNumberFormat="1" applyFont="1" applyFill="1" applyBorder="1" applyAlignment="1">
      <alignment horizontal="center" vertical="top" wrapText="1"/>
    </xf>
    <xf numFmtId="2" fontId="4" fillId="33" borderId="0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 horizontal="center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1"/>
  <sheetViews>
    <sheetView tabSelected="1" zoomScaleSheetLayoutView="100" workbookViewId="0" topLeftCell="A185">
      <selection activeCell="P51" sqref="P51"/>
    </sheetView>
  </sheetViews>
  <sheetFormatPr defaultColWidth="9.00390625" defaultRowHeight="12.75"/>
  <cols>
    <col min="1" max="1" width="5.375" style="5" customWidth="1"/>
    <col min="2" max="2" width="20.00390625" style="5" customWidth="1"/>
    <col min="3" max="3" width="14.25390625" style="5" customWidth="1"/>
    <col min="4" max="4" width="10.75390625" style="6" customWidth="1"/>
    <col min="5" max="5" width="0.12890625" style="56" hidden="1" customWidth="1"/>
    <col min="6" max="6" width="11.25390625" style="48" customWidth="1"/>
    <col min="7" max="7" width="11.625" style="48" customWidth="1"/>
    <col min="8" max="8" width="10.625" style="48" customWidth="1"/>
    <col min="9" max="9" width="10.75390625" style="47" customWidth="1"/>
    <col min="10" max="11" width="11.25390625" style="48" customWidth="1"/>
    <col min="12" max="12" width="10.875" style="48" customWidth="1"/>
    <col min="13" max="13" width="11.875" style="48" customWidth="1"/>
    <col min="14" max="14" width="9.875" style="5" customWidth="1"/>
    <col min="15" max="16384" width="9.125" style="1" customWidth="1"/>
  </cols>
  <sheetData>
    <row r="1" spans="6:14" ht="12.75">
      <c r="F1" s="75" t="s">
        <v>112</v>
      </c>
      <c r="G1" s="75"/>
      <c r="H1" s="75"/>
      <c r="I1" s="75"/>
      <c r="J1" s="75"/>
      <c r="K1" s="75"/>
      <c r="L1" s="75"/>
      <c r="M1" s="75"/>
      <c r="N1" s="75"/>
    </row>
    <row r="2" spans="6:14" ht="12.75">
      <c r="F2" s="75" t="s">
        <v>111</v>
      </c>
      <c r="G2" s="75"/>
      <c r="H2" s="75"/>
      <c r="I2" s="75"/>
      <c r="J2" s="75"/>
      <c r="K2" s="75"/>
      <c r="L2" s="75"/>
      <c r="M2" s="75"/>
      <c r="N2" s="75"/>
    </row>
    <row r="3" spans="6:14" ht="16.5" customHeight="1">
      <c r="F3" s="76" t="s">
        <v>110</v>
      </c>
      <c r="G3" s="76"/>
      <c r="H3" s="76"/>
      <c r="I3" s="76"/>
      <c r="J3" s="76"/>
      <c r="K3" s="76"/>
      <c r="L3" s="76"/>
      <c r="M3" s="76"/>
      <c r="N3" s="76"/>
    </row>
    <row r="4" spans="6:14" ht="15.75" customHeight="1">
      <c r="F4" s="65"/>
      <c r="G4" s="81"/>
      <c r="H4" s="81"/>
      <c r="I4" s="81"/>
      <c r="J4" s="81"/>
      <c r="K4" s="81"/>
      <c r="L4" s="81"/>
      <c r="M4" s="81"/>
      <c r="N4" s="81"/>
    </row>
    <row r="5" spans="6:14" ht="12.75">
      <c r="F5" s="82"/>
      <c r="G5" s="82"/>
      <c r="H5" s="82"/>
      <c r="I5" s="82"/>
      <c r="J5" s="82"/>
      <c r="K5" s="82"/>
      <c r="L5" s="82"/>
      <c r="M5" s="82"/>
      <c r="N5" s="82"/>
    </row>
    <row r="6" spans="2:14" ht="15.75" customHeight="1">
      <c r="B6" s="66" t="s">
        <v>32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7" spans="2:14" ht="15.75" customHeight="1">
      <c r="B7" s="66" t="s">
        <v>33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</row>
    <row r="8" spans="2:14" ht="15.75" customHeight="1">
      <c r="B8" s="66" t="s">
        <v>37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</row>
    <row r="9" spans="3:13" ht="12.75">
      <c r="C9" s="70"/>
      <c r="D9" s="71"/>
      <c r="E9" s="71"/>
      <c r="F9" s="71"/>
      <c r="G9" s="71"/>
      <c r="H9" s="71"/>
      <c r="I9" s="71"/>
      <c r="J9" s="41"/>
      <c r="K9" s="41"/>
      <c r="L9" s="41"/>
      <c r="M9" s="41"/>
    </row>
    <row r="10" spans="1:14" ht="121.5" customHeight="1">
      <c r="A10" s="77" t="s">
        <v>0</v>
      </c>
      <c r="B10" s="79" t="s">
        <v>1</v>
      </c>
      <c r="C10" s="77" t="s">
        <v>36</v>
      </c>
      <c r="D10" s="72" t="s">
        <v>2</v>
      </c>
      <c r="E10" s="73"/>
      <c r="F10" s="73"/>
      <c r="G10" s="73"/>
      <c r="H10" s="73"/>
      <c r="I10" s="73"/>
      <c r="J10" s="73"/>
      <c r="K10" s="73"/>
      <c r="L10" s="73"/>
      <c r="M10" s="74"/>
      <c r="N10" s="7" t="s">
        <v>3</v>
      </c>
    </row>
    <row r="11" spans="1:14" ht="19.5" customHeight="1">
      <c r="A11" s="78"/>
      <c r="B11" s="80"/>
      <c r="C11" s="78"/>
      <c r="D11" s="8" t="s">
        <v>4</v>
      </c>
      <c r="E11" s="57">
        <v>2022</v>
      </c>
      <c r="F11" s="42">
        <v>2023</v>
      </c>
      <c r="G11" s="42">
        <v>2024</v>
      </c>
      <c r="H11" s="42">
        <v>2025</v>
      </c>
      <c r="I11" s="42">
        <v>2026</v>
      </c>
      <c r="J11" s="42">
        <v>2027</v>
      </c>
      <c r="K11" s="10">
        <v>2028</v>
      </c>
      <c r="L11" s="10">
        <v>2029</v>
      </c>
      <c r="M11" s="10">
        <v>2030</v>
      </c>
      <c r="N11" s="7"/>
    </row>
    <row r="12" spans="1:14" ht="12.75">
      <c r="A12" s="7">
        <v>1</v>
      </c>
      <c r="B12" s="7">
        <v>2</v>
      </c>
      <c r="C12" s="9">
        <v>3</v>
      </c>
      <c r="D12" s="8">
        <v>4</v>
      </c>
      <c r="E12" s="57">
        <v>5</v>
      </c>
      <c r="F12" s="42">
        <v>6</v>
      </c>
      <c r="G12" s="42">
        <v>7</v>
      </c>
      <c r="H12" s="42">
        <v>8</v>
      </c>
      <c r="I12" s="10">
        <v>9</v>
      </c>
      <c r="J12" s="10">
        <v>10</v>
      </c>
      <c r="K12" s="10">
        <v>11</v>
      </c>
      <c r="L12" s="10">
        <v>12</v>
      </c>
      <c r="M12" s="10">
        <v>13</v>
      </c>
      <c r="N12" s="7">
        <v>14</v>
      </c>
    </row>
    <row r="13" spans="1:15" ht="32.25" customHeight="1">
      <c r="A13" s="49">
        <v>1</v>
      </c>
      <c r="B13" s="50" t="s">
        <v>102</v>
      </c>
      <c r="C13" s="51"/>
      <c r="D13" s="16">
        <f>SUM(F13:M13)</f>
        <v>282908.71415967995</v>
      </c>
      <c r="E13" s="16">
        <f>SUM(E18+E23+E28)</f>
        <v>33066.46</v>
      </c>
      <c r="F13" s="16">
        <f>SUM(F18+F23+F28)</f>
        <v>34391.2828</v>
      </c>
      <c r="G13" s="16">
        <f>SUM(G14:G17)</f>
        <v>35481.400912000005</v>
      </c>
      <c r="H13" s="16">
        <f aca="true" t="shared" si="0" ref="H13:M13">SUM(H18+H23+H28)</f>
        <v>35494.586592</v>
      </c>
      <c r="I13" s="16">
        <f>SUM(I18+I23+I28)-0.01</f>
        <v>35508.285655679996</v>
      </c>
      <c r="J13" s="16">
        <f t="shared" si="0"/>
        <v>35508.28999999999</v>
      </c>
      <c r="K13" s="16">
        <f>SUM(K18+K23+K28)</f>
        <v>35508.289</v>
      </c>
      <c r="L13" s="16">
        <f t="shared" si="0"/>
        <v>35508.2896</v>
      </c>
      <c r="M13" s="16">
        <f t="shared" si="0"/>
        <v>35508.2896</v>
      </c>
      <c r="N13" s="14"/>
      <c r="O13" s="2"/>
    </row>
    <row r="14" spans="1:15" ht="18.75" customHeight="1">
      <c r="A14" s="10"/>
      <c r="B14" s="14" t="s">
        <v>5</v>
      </c>
      <c r="C14" s="12"/>
      <c r="D14" s="13">
        <f aca="true" t="shared" si="1" ref="D14:M14">SUM(D19+D24+D29)</f>
        <v>0</v>
      </c>
      <c r="E14" s="58">
        <f t="shared" si="1"/>
        <v>0</v>
      </c>
      <c r="F14" s="13">
        <f t="shared" si="1"/>
        <v>0</v>
      </c>
      <c r="G14" s="13">
        <f t="shared" si="1"/>
        <v>0</v>
      </c>
      <c r="H14" s="13">
        <f>SUM(H19+H24+H29)</f>
        <v>0</v>
      </c>
      <c r="I14" s="38">
        <f t="shared" si="1"/>
        <v>0</v>
      </c>
      <c r="J14" s="13">
        <f t="shared" si="1"/>
        <v>0</v>
      </c>
      <c r="K14" s="13">
        <f t="shared" si="1"/>
        <v>0</v>
      </c>
      <c r="L14" s="13">
        <f t="shared" si="1"/>
        <v>0</v>
      </c>
      <c r="M14" s="13">
        <f t="shared" si="1"/>
        <v>0</v>
      </c>
      <c r="N14" s="14"/>
      <c r="O14" s="2"/>
    </row>
    <row r="15" spans="1:15" ht="20.25" customHeight="1">
      <c r="A15" s="10"/>
      <c r="B15" s="14" t="s">
        <v>6</v>
      </c>
      <c r="C15" s="12"/>
      <c r="D15" s="13">
        <f>SUM(E15:M15)</f>
        <v>0</v>
      </c>
      <c r="E15" s="58">
        <f aca="true" t="shared" si="2" ref="E15:G16">SUM(E20+E25+E30)</f>
        <v>0</v>
      </c>
      <c r="F15" s="13">
        <f t="shared" si="2"/>
        <v>0</v>
      </c>
      <c r="G15" s="13">
        <f t="shared" si="2"/>
        <v>0</v>
      </c>
      <c r="H15" s="13">
        <f>SUM(H20+H25+H30)</f>
        <v>0</v>
      </c>
      <c r="I15" s="13">
        <f aca="true" t="shared" si="3" ref="I15:M16">SUM(I20+I25+I30)</f>
        <v>0</v>
      </c>
      <c r="J15" s="13">
        <f t="shared" si="3"/>
        <v>0</v>
      </c>
      <c r="K15" s="13">
        <f t="shared" si="3"/>
        <v>0</v>
      </c>
      <c r="L15" s="13">
        <f t="shared" si="3"/>
        <v>0</v>
      </c>
      <c r="M15" s="13">
        <f t="shared" si="3"/>
        <v>0</v>
      </c>
      <c r="N15" s="14"/>
      <c r="O15" s="2"/>
    </row>
    <row r="16" spans="1:15" ht="20.25" customHeight="1">
      <c r="A16" s="10"/>
      <c r="B16" s="14" t="s">
        <v>7</v>
      </c>
      <c r="C16" s="12"/>
      <c r="D16" s="13">
        <f>SUM(F16:M16)</f>
        <v>282908.71415967995</v>
      </c>
      <c r="E16" s="58">
        <f t="shared" si="2"/>
        <v>33066.46</v>
      </c>
      <c r="F16" s="13">
        <f t="shared" si="2"/>
        <v>34391.2828</v>
      </c>
      <c r="G16" s="13">
        <f t="shared" si="2"/>
        <v>35481.400912000005</v>
      </c>
      <c r="H16" s="13">
        <f>SUM(H21+H26+H31)</f>
        <v>35494.586592</v>
      </c>
      <c r="I16" s="13">
        <f>SUM(I21+I26+I31)-0.01</f>
        <v>35508.285655679996</v>
      </c>
      <c r="J16" s="13">
        <f t="shared" si="3"/>
        <v>35508.28999999999</v>
      </c>
      <c r="K16" s="13">
        <f>SUM(K21+K26+K31)</f>
        <v>35508.289</v>
      </c>
      <c r="L16" s="13">
        <f t="shared" si="3"/>
        <v>35508.2896</v>
      </c>
      <c r="M16" s="13">
        <f t="shared" si="3"/>
        <v>35508.2896</v>
      </c>
      <c r="N16" s="14"/>
      <c r="O16" s="2"/>
    </row>
    <row r="17" spans="1:15" ht="24.75" customHeight="1">
      <c r="A17" s="10"/>
      <c r="B17" s="14" t="s">
        <v>8</v>
      </c>
      <c r="C17" s="12"/>
      <c r="D17" s="13">
        <f aca="true" t="shared" si="4" ref="D17:M17">SUM(D22+D27+D32)</f>
        <v>0</v>
      </c>
      <c r="E17" s="58">
        <f t="shared" si="4"/>
        <v>0</v>
      </c>
      <c r="F17" s="13">
        <f t="shared" si="4"/>
        <v>0</v>
      </c>
      <c r="G17" s="13">
        <f t="shared" si="4"/>
        <v>0</v>
      </c>
      <c r="H17" s="13">
        <f t="shared" si="4"/>
        <v>0</v>
      </c>
      <c r="I17" s="38">
        <f t="shared" si="4"/>
        <v>0</v>
      </c>
      <c r="J17" s="13">
        <f t="shared" si="4"/>
        <v>0</v>
      </c>
      <c r="K17" s="13">
        <f t="shared" si="4"/>
        <v>0</v>
      </c>
      <c r="L17" s="13">
        <f t="shared" si="4"/>
        <v>0</v>
      </c>
      <c r="M17" s="13">
        <f t="shared" si="4"/>
        <v>0</v>
      </c>
      <c r="N17" s="14"/>
      <c r="O17" s="2"/>
    </row>
    <row r="18" spans="1:15" ht="18.75" customHeight="1">
      <c r="A18" s="10" t="s">
        <v>14</v>
      </c>
      <c r="B18" s="11" t="s">
        <v>9</v>
      </c>
      <c r="C18" s="12"/>
      <c r="D18" s="13">
        <f>SUM(E18:M18)</f>
        <v>0</v>
      </c>
      <c r="E18" s="58">
        <f aca="true" t="shared" si="5" ref="E18:G22">SUM(E38+E87+E130+E168)</f>
        <v>0</v>
      </c>
      <c r="F18" s="13">
        <f t="shared" si="5"/>
        <v>0</v>
      </c>
      <c r="G18" s="13">
        <f t="shared" si="5"/>
        <v>0</v>
      </c>
      <c r="H18" s="13">
        <f aca="true" t="shared" si="6" ref="H18:M18">SUM(H19:H22)</f>
        <v>0</v>
      </c>
      <c r="I18" s="13">
        <f t="shared" si="6"/>
        <v>0</v>
      </c>
      <c r="J18" s="13">
        <f t="shared" si="6"/>
        <v>0</v>
      </c>
      <c r="K18" s="13">
        <f>SUM(K19:K22)</f>
        <v>0</v>
      </c>
      <c r="L18" s="13">
        <f t="shared" si="6"/>
        <v>0</v>
      </c>
      <c r="M18" s="13">
        <f t="shared" si="6"/>
        <v>0</v>
      </c>
      <c r="N18" s="14"/>
      <c r="O18" s="2"/>
    </row>
    <row r="19" spans="1:15" ht="19.5" customHeight="1">
      <c r="A19" s="10"/>
      <c r="B19" s="14" t="s">
        <v>5</v>
      </c>
      <c r="C19" s="12"/>
      <c r="D19" s="13">
        <f>SUM(D39+D88+D131+D169)</f>
        <v>0</v>
      </c>
      <c r="E19" s="58">
        <f t="shared" si="5"/>
        <v>0</v>
      </c>
      <c r="F19" s="13">
        <f t="shared" si="5"/>
        <v>0</v>
      </c>
      <c r="G19" s="13">
        <f aca="true" t="shared" si="7" ref="G19:M20">SUM(G39+G88+G131+G169)</f>
        <v>0</v>
      </c>
      <c r="H19" s="13">
        <f t="shared" si="7"/>
        <v>0</v>
      </c>
      <c r="I19" s="38">
        <f t="shared" si="7"/>
        <v>0</v>
      </c>
      <c r="J19" s="13">
        <f t="shared" si="7"/>
        <v>0</v>
      </c>
      <c r="K19" s="13">
        <f t="shared" si="7"/>
        <v>0</v>
      </c>
      <c r="L19" s="13">
        <f t="shared" si="7"/>
        <v>0</v>
      </c>
      <c r="M19" s="13">
        <f t="shared" si="7"/>
        <v>0</v>
      </c>
      <c r="N19" s="14"/>
      <c r="O19" s="2"/>
    </row>
    <row r="20" spans="1:15" ht="20.25" customHeight="1">
      <c r="A20" s="10"/>
      <c r="B20" s="14" t="s">
        <v>6</v>
      </c>
      <c r="C20" s="12"/>
      <c r="D20" s="13">
        <f>SUM(D40+D89+D132+D170)</f>
        <v>0</v>
      </c>
      <c r="E20" s="58">
        <f t="shared" si="5"/>
        <v>0</v>
      </c>
      <c r="F20" s="13">
        <f t="shared" si="5"/>
        <v>0</v>
      </c>
      <c r="G20" s="13">
        <f t="shared" si="7"/>
        <v>0</v>
      </c>
      <c r="H20" s="13">
        <f t="shared" si="7"/>
        <v>0</v>
      </c>
      <c r="I20" s="38">
        <f t="shared" si="7"/>
        <v>0</v>
      </c>
      <c r="J20" s="38">
        <f t="shared" si="7"/>
        <v>0</v>
      </c>
      <c r="K20" s="13">
        <f t="shared" si="7"/>
        <v>0</v>
      </c>
      <c r="L20" s="13">
        <f t="shared" si="7"/>
        <v>0</v>
      </c>
      <c r="M20" s="13">
        <f t="shared" si="7"/>
        <v>0</v>
      </c>
      <c r="N20" s="14"/>
      <c r="O20" s="2"/>
    </row>
    <row r="21" spans="1:15" ht="20.25" customHeight="1">
      <c r="A21" s="10"/>
      <c r="B21" s="14" t="s">
        <v>7</v>
      </c>
      <c r="C21" s="12"/>
      <c r="D21" s="13">
        <f>SUM(E21:M21)</f>
        <v>0</v>
      </c>
      <c r="E21" s="58">
        <f t="shared" si="5"/>
        <v>0</v>
      </c>
      <c r="F21" s="13">
        <f t="shared" si="5"/>
        <v>0</v>
      </c>
      <c r="G21" s="13">
        <f t="shared" si="5"/>
        <v>0</v>
      </c>
      <c r="H21" s="13">
        <f>SUM(H41+H90+H133+H171)</f>
        <v>0</v>
      </c>
      <c r="I21" s="38">
        <v>0</v>
      </c>
      <c r="J21" s="13">
        <v>0</v>
      </c>
      <c r="K21" s="13">
        <f>SUM(K41+K90+K133+K171)</f>
        <v>0</v>
      </c>
      <c r="L21" s="13">
        <f aca="true" t="shared" si="8" ref="K21:M22">SUM(L41+L90+L133+L171)</f>
        <v>0</v>
      </c>
      <c r="M21" s="13">
        <f t="shared" si="8"/>
        <v>0</v>
      </c>
      <c r="N21" s="14"/>
      <c r="O21" s="2"/>
    </row>
    <row r="22" spans="1:15" ht="23.25" customHeight="1">
      <c r="A22" s="10"/>
      <c r="B22" s="14" t="s">
        <v>8</v>
      </c>
      <c r="C22" s="12"/>
      <c r="D22" s="13">
        <f>SUM(D42+D91+D134+D172)</f>
        <v>0</v>
      </c>
      <c r="E22" s="58">
        <f t="shared" si="5"/>
        <v>0</v>
      </c>
      <c r="F22" s="13">
        <f t="shared" si="5"/>
        <v>0</v>
      </c>
      <c r="G22" s="13">
        <f>SUM(G42+G91+G134+G172)</f>
        <v>0</v>
      </c>
      <c r="H22" s="13">
        <f>SUM(H42+H91+H134+H172)</f>
        <v>0</v>
      </c>
      <c r="I22" s="38">
        <f>SUM(I42+I91+I134+I172)</f>
        <v>0</v>
      </c>
      <c r="J22" s="13">
        <f>SUM(J42+J91+J134+J172)</f>
        <v>0</v>
      </c>
      <c r="K22" s="13">
        <f t="shared" si="8"/>
        <v>0</v>
      </c>
      <c r="L22" s="13">
        <f t="shared" si="8"/>
        <v>0</v>
      </c>
      <c r="M22" s="13">
        <f t="shared" si="8"/>
        <v>0</v>
      </c>
      <c r="N22" s="14"/>
      <c r="O22" s="2"/>
    </row>
    <row r="23" spans="1:15" ht="48.75" customHeight="1">
      <c r="A23" s="10" t="s">
        <v>13</v>
      </c>
      <c r="B23" s="11" t="s">
        <v>10</v>
      </c>
      <c r="C23" s="12"/>
      <c r="D23" s="13">
        <f aca="true" t="shared" si="9" ref="D23:I23">SUM(D43+D102+D135+D173)</f>
        <v>0</v>
      </c>
      <c r="E23" s="58">
        <f t="shared" si="9"/>
        <v>0</v>
      </c>
      <c r="F23" s="13">
        <f t="shared" si="9"/>
        <v>0</v>
      </c>
      <c r="G23" s="13">
        <f t="shared" si="9"/>
        <v>0</v>
      </c>
      <c r="H23" s="13">
        <f>SUM(H43+H102+H135+H173)</f>
        <v>0</v>
      </c>
      <c r="I23" s="38">
        <f t="shared" si="9"/>
        <v>0</v>
      </c>
      <c r="J23" s="13">
        <f aca="true" t="shared" si="10" ref="J23:M27">SUM(J43+J102+J135+J173)</f>
        <v>0</v>
      </c>
      <c r="K23" s="13">
        <f t="shared" si="10"/>
        <v>0</v>
      </c>
      <c r="L23" s="13">
        <f t="shared" si="10"/>
        <v>0</v>
      </c>
      <c r="M23" s="13">
        <f t="shared" si="10"/>
        <v>0</v>
      </c>
      <c r="N23" s="14"/>
      <c r="O23" s="2"/>
    </row>
    <row r="24" spans="1:15" ht="17.25" customHeight="1">
      <c r="A24" s="10"/>
      <c r="B24" s="14" t="s">
        <v>5</v>
      </c>
      <c r="C24" s="12"/>
      <c r="D24" s="13">
        <f aca="true" t="shared" si="11" ref="D24:I24">SUM(D44+D103+D136+D174)</f>
        <v>0</v>
      </c>
      <c r="E24" s="58">
        <f t="shared" si="11"/>
        <v>0</v>
      </c>
      <c r="F24" s="13">
        <f t="shared" si="11"/>
        <v>0</v>
      </c>
      <c r="G24" s="13">
        <f t="shared" si="11"/>
        <v>0</v>
      </c>
      <c r="H24" s="13">
        <f t="shared" si="11"/>
        <v>0</v>
      </c>
      <c r="I24" s="38">
        <f t="shared" si="11"/>
        <v>0</v>
      </c>
      <c r="J24" s="13">
        <f t="shared" si="10"/>
        <v>0</v>
      </c>
      <c r="K24" s="13">
        <f t="shared" si="10"/>
        <v>0</v>
      </c>
      <c r="L24" s="13">
        <f t="shared" si="10"/>
        <v>0</v>
      </c>
      <c r="M24" s="13">
        <f t="shared" si="10"/>
        <v>0</v>
      </c>
      <c r="N24" s="14"/>
      <c r="O24" s="2"/>
    </row>
    <row r="25" spans="1:15" ht="20.25" customHeight="1">
      <c r="A25" s="10"/>
      <c r="B25" s="14" t="s">
        <v>6</v>
      </c>
      <c r="C25" s="12"/>
      <c r="D25" s="13">
        <f aca="true" t="shared" si="12" ref="D25:I25">SUM(D45+D104+D137+D175)</f>
        <v>0</v>
      </c>
      <c r="E25" s="58">
        <f t="shared" si="12"/>
        <v>0</v>
      </c>
      <c r="F25" s="13">
        <f t="shared" si="12"/>
        <v>0</v>
      </c>
      <c r="G25" s="13">
        <f t="shared" si="12"/>
        <v>0</v>
      </c>
      <c r="H25" s="13">
        <f t="shared" si="12"/>
        <v>0</v>
      </c>
      <c r="I25" s="38">
        <f t="shared" si="12"/>
        <v>0</v>
      </c>
      <c r="J25" s="13">
        <f t="shared" si="10"/>
        <v>0</v>
      </c>
      <c r="K25" s="13">
        <f t="shared" si="10"/>
        <v>0</v>
      </c>
      <c r="L25" s="13">
        <f t="shared" si="10"/>
        <v>0</v>
      </c>
      <c r="M25" s="13">
        <f t="shared" si="10"/>
        <v>0</v>
      </c>
      <c r="N25" s="14"/>
      <c r="O25" s="2"/>
    </row>
    <row r="26" spans="1:15" ht="20.25" customHeight="1">
      <c r="A26" s="10"/>
      <c r="B26" s="14" t="s">
        <v>7</v>
      </c>
      <c r="C26" s="12"/>
      <c r="D26" s="13">
        <f aca="true" t="shared" si="13" ref="D26:I26">SUM(D46+D105+D138+D176)</f>
        <v>0</v>
      </c>
      <c r="E26" s="58">
        <f t="shared" si="13"/>
        <v>0</v>
      </c>
      <c r="F26" s="13">
        <f t="shared" si="13"/>
        <v>0</v>
      </c>
      <c r="G26" s="13">
        <f t="shared" si="13"/>
        <v>0</v>
      </c>
      <c r="H26" s="13">
        <f t="shared" si="13"/>
        <v>0</v>
      </c>
      <c r="I26" s="38">
        <f t="shared" si="13"/>
        <v>0</v>
      </c>
      <c r="J26" s="13">
        <f t="shared" si="10"/>
        <v>0</v>
      </c>
      <c r="K26" s="13">
        <f t="shared" si="10"/>
        <v>0</v>
      </c>
      <c r="L26" s="13">
        <f t="shared" si="10"/>
        <v>0</v>
      </c>
      <c r="M26" s="13">
        <f t="shared" si="10"/>
        <v>0</v>
      </c>
      <c r="N26" s="14"/>
      <c r="O26" s="2"/>
    </row>
    <row r="27" spans="1:15" ht="27" customHeight="1">
      <c r="A27" s="10"/>
      <c r="B27" s="14" t="s">
        <v>8</v>
      </c>
      <c r="C27" s="12"/>
      <c r="D27" s="13">
        <f aca="true" t="shared" si="14" ref="D27:I27">SUM(D47+D106+D139+D177)</f>
        <v>0</v>
      </c>
      <c r="E27" s="58">
        <f t="shared" si="14"/>
        <v>0</v>
      </c>
      <c r="F27" s="13">
        <f t="shared" si="14"/>
        <v>0</v>
      </c>
      <c r="G27" s="13">
        <f t="shared" si="14"/>
        <v>0</v>
      </c>
      <c r="H27" s="13">
        <f t="shared" si="14"/>
        <v>0</v>
      </c>
      <c r="I27" s="38">
        <f t="shared" si="14"/>
        <v>0</v>
      </c>
      <c r="J27" s="13">
        <f t="shared" si="10"/>
        <v>0</v>
      </c>
      <c r="K27" s="13">
        <f t="shared" si="10"/>
        <v>0</v>
      </c>
      <c r="L27" s="13">
        <f t="shared" si="10"/>
        <v>0</v>
      </c>
      <c r="M27" s="13">
        <f t="shared" si="10"/>
        <v>0</v>
      </c>
      <c r="N27" s="14"/>
      <c r="O27" s="2"/>
    </row>
    <row r="28" spans="1:15" ht="17.25" customHeight="1">
      <c r="A28" s="10" t="s">
        <v>15</v>
      </c>
      <c r="B28" s="11" t="s">
        <v>103</v>
      </c>
      <c r="C28" s="12"/>
      <c r="D28" s="13">
        <f>SUM(F28:M28)</f>
        <v>282908.72415967996</v>
      </c>
      <c r="E28" s="58">
        <f>SUM(E48+E107+E140+E178)</f>
        <v>33066.46</v>
      </c>
      <c r="F28" s="13">
        <f>SUM(F48+F107+F140+F178)</f>
        <v>34391.2828</v>
      </c>
      <c r="G28" s="13">
        <f>SUM(G29:G32)</f>
        <v>35481.400912000005</v>
      </c>
      <c r="H28" s="13">
        <f aca="true" t="shared" si="15" ref="H28:M28">SUM(H48+H107+H140+H178)</f>
        <v>35494.586592</v>
      </c>
      <c r="I28" s="13">
        <f t="shared" si="15"/>
        <v>35508.29565568</v>
      </c>
      <c r="J28" s="13">
        <f t="shared" si="15"/>
        <v>35508.28999999999</v>
      </c>
      <c r="K28" s="13">
        <f t="shared" si="15"/>
        <v>35508.289</v>
      </c>
      <c r="L28" s="13">
        <f t="shared" si="15"/>
        <v>35508.2896</v>
      </c>
      <c r="M28" s="13">
        <f t="shared" si="15"/>
        <v>35508.2896</v>
      </c>
      <c r="N28" s="14"/>
      <c r="O28" s="2"/>
    </row>
    <row r="29" spans="1:15" ht="21" customHeight="1">
      <c r="A29" s="10"/>
      <c r="B29" s="14" t="s">
        <v>5</v>
      </c>
      <c r="C29" s="12"/>
      <c r="D29" s="13">
        <f aca="true" t="shared" si="16" ref="D29:I29">SUM(D49+D108+D141+D179)</f>
        <v>0</v>
      </c>
      <c r="E29" s="58">
        <f t="shared" si="16"/>
        <v>0</v>
      </c>
      <c r="F29" s="13">
        <f t="shared" si="16"/>
        <v>0</v>
      </c>
      <c r="G29" s="13">
        <f t="shared" si="16"/>
        <v>0</v>
      </c>
      <c r="H29" s="13">
        <f t="shared" si="16"/>
        <v>0</v>
      </c>
      <c r="I29" s="38">
        <f t="shared" si="16"/>
        <v>0</v>
      </c>
      <c r="J29" s="13">
        <f aca="true" t="shared" si="17" ref="J29:M32">SUM(J49+J108+J141+J179)</f>
        <v>0</v>
      </c>
      <c r="K29" s="13">
        <f t="shared" si="17"/>
        <v>0</v>
      </c>
      <c r="L29" s="13">
        <f t="shared" si="17"/>
        <v>0</v>
      </c>
      <c r="M29" s="13">
        <f t="shared" si="17"/>
        <v>0</v>
      </c>
      <c r="N29" s="14"/>
      <c r="O29" s="2"/>
    </row>
    <row r="30" spans="1:15" ht="20.25" customHeight="1">
      <c r="A30" s="10"/>
      <c r="B30" s="14" t="s">
        <v>6</v>
      </c>
      <c r="C30" s="12"/>
      <c r="D30" s="13">
        <f>SUM(E30:M30)</f>
        <v>0</v>
      </c>
      <c r="E30" s="58">
        <f aca="true" t="shared" si="18" ref="E30:I31">SUM(E50+E109+E142+E180)</f>
        <v>0</v>
      </c>
      <c r="F30" s="13">
        <f t="shared" si="18"/>
        <v>0</v>
      </c>
      <c r="G30" s="13">
        <f t="shared" si="18"/>
        <v>0</v>
      </c>
      <c r="H30" s="13">
        <f t="shared" si="18"/>
        <v>0</v>
      </c>
      <c r="I30" s="13">
        <f t="shared" si="18"/>
        <v>0</v>
      </c>
      <c r="J30" s="13">
        <f t="shared" si="17"/>
        <v>0</v>
      </c>
      <c r="K30" s="13">
        <f t="shared" si="17"/>
        <v>0</v>
      </c>
      <c r="L30" s="13">
        <f t="shared" si="17"/>
        <v>0</v>
      </c>
      <c r="M30" s="13">
        <f t="shared" si="17"/>
        <v>0</v>
      </c>
      <c r="N30" s="14"/>
      <c r="O30" s="2"/>
    </row>
    <row r="31" spans="1:15" ht="20.25" customHeight="1">
      <c r="A31" s="10"/>
      <c r="B31" s="14" t="s">
        <v>7</v>
      </c>
      <c r="C31" s="12"/>
      <c r="D31" s="13">
        <f>SUM(F31:M31)</f>
        <v>282908.72415967996</v>
      </c>
      <c r="E31" s="58">
        <f t="shared" si="18"/>
        <v>33066.46</v>
      </c>
      <c r="F31" s="13">
        <f t="shared" si="18"/>
        <v>34391.2828</v>
      </c>
      <c r="G31" s="13">
        <f t="shared" si="18"/>
        <v>35481.400912000005</v>
      </c>
      <c r="H31" s="13">
        <f t="shared" si="18"/>
        <v>35494.586592</v>
      </c>
      <c r="I31" s="13">
        <f t="shared" si="18"/>
        <v>35508.29565568</v>
      </c>
      <c r="J31" s="13">
        <f t="shared" si="17"/>
        <v>35508.28999999999</v>
      </c>
      <c r="K31" s="13">
        <f>SUM(K51+K110+K143+K181)</f>
        <v>35508.289</v>
      </c>
      <c r="L31" s="13">
        <f t="shared" si="17"/>
        <v>35508.2896</v>
      </c>
      <c r="M31" s="13">
        <f>SUM(M51+M110+M143+M181)</f>
        <v>35508.2896</v>
      </c>
      <c r="N31" s="14"/>
      <c r="O31" s="2"/>
    </row>
    <row r="32" spans="1:15" ht="30.75" customHeight="1">
      <c r="A32" s="10"/>
      <c r="B32" s="14" t="s">
        <v>8</v>
      </c>
      <c r="C32" s="12"/>
      <c r="D32" s="13">
        <f aca="true" t="shared" si="19" ref="D32:I32">SUM(D52+D111+D144+D182)</f>
        <v>0</v>
      </c>
      <c r="E32" s="58">
        <f t="shared" si="19"/>
        <v>0</v>
      </c>
      <c r="F32" s="13">
        <f t="shared" si="19"/>
        <v>0</v>
      </c>
      <c r="G32" s="13">
        <f t="shared" si="19"/>
        <v>0</v>
      </c>
      <c r="H32" s="13">
        <f t="shared" si="19"/>
        <v>0</v>
      </c>
      <c r="I32" s="38">
        <f t="shared" si="19"/>
        <v>0</v>
      </c>
      <c r="J32" s="13">
        <f t="shared" si="17"/>
        <v>0</v>
      </c>
      <c r="K32" s="13">
        <f t="shared" si="17"/>
        <v>0</v>
      </c>
      <c r="L32" s="13">
        <f t="shared" si="17"/>
        <v>0</v>
      </c>
      <c r="M32" s="13">
        <f t="shared" si="17"/>
        <v>0</v>
      </c>
      <c r="N32" s="14"/>
      <c r="O32" s="2"/>
    </row>
    <row r="33" spans="1:15" ht="54.75" customHeight="1">
      <c r="A33" s="49" t="s">
        <v>16</v>
      </c>
      <c r="B33" s="52" t="s">
        <v>68</v>
      </c>
      <c r="C33" s="51"/>
      <c r="D33" s="16">
        <f>SUM(F33:M33)</f>
        <v>263936.658912</v>
      </c>
      <c r="E33" s="16">
        <f>SUM(E38+E43+E48)</f>
        <v>30321.83</v>
      </c>
      <c r="F33" s="16">
        <f>SUM(F38+F43+F48)</f>
        <v>32078.8828</v>
      </c>
      <c r="G33" s="16">
        <f>SUM(G38+G43+G48)</f>
        <v>33122.536112</v>
      </c>
      <c r="H33" s="16">
        <f>SUM(H38+H43+H48)</f>
        <v>33122.54</v>
      </c>
      <c r="I33" s="16">
        <f>SUM(I34:I37)</f>
        <v>33122.54</v>
      </c>
      <c r="J33" s="16">
        <f>SUM(J34:J37)</f>
        <v>33122.54</v>
      </c>
      <c r="K33" s="16">
        <f>SUM(K34:K37)</f>
        <v>33122.54</v>
      </c>
      <c r="L33" s="16">
        <f>SUM(L34:L37)</f>
        <v>33122.54</v>
      </c>
      <c r="M33" s="16">
        <f>SUM(M34:M37)</f>
        <v>33122.54</v>
      </c>
      <c r="N33" s="14"/>
      <c r="O33" s="2"/>
    </row>
    <row r="34" spans="1:15" ht="12.75">
      <c r="A34" s="10"/>
      <c r="B34" s="14" t="s">
        <v>5</v>
      </c>
      <c r="C34" s="12"/>
      <c r="D34" s="13">
        <f>SUM(D39+D44+D49)</f>
        <v>0</v>
      </c>
      <c r="E34" s="58">
        <f aca="true" t="shared" si="20" ref="E34:M34">SUM(E39+E44+E49)</f>
        <v>0</v>
      </c>
      <c r="F34" s="13">
        <f t="shared" si="20"/>
        <v>0</v>
      </c>
      <c r="G34" s="13">
        <f t="shared" si="20"/>
        <v>0</v>
      </c>
      <c r="H34" s="13">
        <f t="shared" si="20"/>
        <v>0</v>
      </c>
      <c r="I34" s="38">
        <f t="shared" si="20"/>
        <v>0</v>
      </c>
      <c r="J34" s="13">
        <f t="shared" si="20"/>
        <v>0</v>
      </c>
      <c r="K34" s="13">
        <f t="shared" si="20"/>
        <v>0</v>
      </c>
      <c r="L34" s="13">
        <f t="shared" si="20"/>
        <v>0</v>
      </c>
      <c r="M34" s="13">
        <f t="shared" si="20"/>
        <v>0</v>
      </c>
      <c r="N34" s="14"/>
      <c r="O34" s="2"/>
    </row>
    <row r="35" spans="1:15" ht="12.75">
      <c r="A35" s="10"/>
      <c r="B35" s="14" t="s">
        <v>6</v>
      </c>
      <c r="C35" s="12"/>
      <c r="D35" s="13">
        <f>SUM(D40+D45+D50)</f>
        <v>0</v>
      </c>
      <c r="E35" s="58">
        <f aca="true" t="shared" si="21" ref="E35:M35">SUM(E40+E45+E50)</f>
        <v>0</v>
      </c>
      <c r="F35" s="13">
        <f t="shared" si="21"/>
        <v>0</v>
      </c>
      <c r="G35" s="13">
        <f t="shared" si="21"/>
        <v>0</v>
      </c>
      <c r="H35" s="13">
        <f t="shared" si="21"/>
        <v>0</v>
      </c>
      <c r="I35" s="13">
        <f>SUM(I40+I45+I50)</f>
        <v>0</v>
      </c>
      <c r="J35" s="13">
        <f t="shared" si="21"/>
        <v>0</v>
      </c>
      <c r="K35" s="13">
        <f t="shared" si="21"/>
        <v>0</v>
      </c>
      <c r="L35" s="13">
        <f t="shared" si="21"/>
        <v>0</v>
      </c>
      <c r="M35" s="13">
        <f t="shared" si="21"/>
        <v>0</v>
      </c>
      <c r="N35" s="14"/>
      <c r="O35" s="2"/>
    </row>
    <row r="36" spans="1:15" ht="12.75">
      <c r="A36" s="10"/>
      <c r="B36" s="14" t="s">
        <v>7</v>
      </c>
      <c r="C36" s="12"/>
      <c r="D36" s="13">
        <f>SUM(D41+D46+D51)</f>
        <v>263936.658912</v>
      </c>
      <c r="E36" s="58">
        <f>SUM(E41+E46+E51)</f>
        <v>30321.83</v>
      </c>
      <c r="F36" s="13">
        <f aca="true" t="shared" si="22" ref="F36:M36">SUM(F41+F46+F51)</f>
        <v>32078.8828</v>
      </c>
      <c r="G36" s="13">
        <f t="shared" si="22"/>
        <v>33122.536112</v>
      </c>
      <c r="H36" s="13">
        <f t="shared" si="22"/>
        <v>33122.54</v>
      </c>
      <c r="I36" s="13">
        <f t="shared" si="22"/>
        <v>33122.54</v>
      </c>
      <c r="J36" s="13">
        <f t="shared" si="22"/>
        <v>33122.54</v>
      </c>
      <c r="K36" s="13">
        <f t="shared" si="22"/>
        <v>33122.54</v>
      </c>
      <c r="L36" s="13">
        <f t="shared" si="22"/>
        <v>33122.54</v>
      </c>
      <c r="M36" s="13">
        <f t="shared" si="22"/>
        <v>33122.54</v>
      </c>
      <c r="N36" s="14"/>
      <c r="O36" s="2"/>
    </row>
    <row r="37" spans="1:15" ht="24">
      <c r="A37" s="10"/>
      <c r="B37" s="14" t="s">
        <v>8</v>
      </c>
      <c r="C37" s="12"/>
      <c r="D37" s="13">
        <f>SUM(D42+D47+D52)</f>
        <v>0</v>
      </c>
      <c r="E37" s="58">
        <f aca="true" t="shared" si="23" ref="E37:M37">SUM(E42+E47+E52)</f>
        <v>0</v>
      </c>
      <c r="F37" s="13">
        <f t="shared" si="23"/>
        <v>0</v>
      </c>
      <c r="G37" s="13">
        <f t="shared" si="23"/>
        <v>0</v>
      </c>
      <c r="H37" s="13">
        <f t="shared" si="23"/>
        <v>0</v>
      </c>
      <c r="I37" s="38">
        <f>SUM(I42+I47+I52)</f>
        <v>0</v>
      </c>
      <c r="J37" s="13">
        <f t="shared" si="23"/>
        <v>0</v>
      </c>
      <c r="K37" s="13">
        <f t="shared" si="23"/>
        <v>0</v>
      </c>
      <c r="L37" s="13">
        <f t="shared" si="23"/>
        <v>0</v>
      </c>
      <c r="M37" s="13">
        <f t="shared" si="23"/>
        <v>0</v>
      </c>
      <c r="N37" s="14"/>
      <c r="O37" s="2"/>
    </row>
    <row r="38" spans="1:15" ht="45.75" customHeight="1">
      <c r="A38" s="10" t="s">
        <v>17</v>
      </c>
      <c r="B38" s="11" t="s">
        <v>11</v>
      </c>
      <c r="C38" s="12"/>
      <c r="D38" s="13">
        <f>SUM(E38:M38)</f>
        <v>0</v>
      </c>
      <c r="E38" s="58">
        <f>SUM(E39+E40+E41+E42)</f>
        <v>0</v>
      </c>
      <c r="F38" s="13">
        <f>SUM(F39+F40+F41+F42)</f>
        <v>0</v>
      </c>
      <c r="G38" s="13">
        <f>SUM(G39+G40+G41+G42)</f>
        <v>0</v>
      </c>
      <c r="H38" s="13">
        <f aca="true" t="shared" si="24" ref="H38:M38">SUM(H39+H40+H41+H42)</f>
        <v>0</v>
      </c>
      <c r="I38" s="38">
        <f t="shared" si="24"/>
        <v>0</v>
      </c>
      <c r="J38" s="13">
        <f t="shared" si="24"/>
        <v>0</v>
      </c>
      <c r="K38" s="13">
        <f t="shared" si="24"/>
        <v>0</v>
      </c>
      <c r="L38" s="13">
        <f t="shared" si="24"/>
        <v>0</v>
      </c>
      <c r="M38" s="13">
        <f t="shared" si="24"/>
        <v>0</v>
      </c>
      <c r="N38" s="14"/>
      <c r="O38" s="2"/>
    </row>
    <row r="39" spans="1:15" ht="30.75" customHeight="1">
      <c r="A39" s="10"/>
      <c r="B39" s="14" t="s">
        <v>5</v>
      </c>
      <c r="C39" s="12"/>
      <c r="D39" s="13">
        <v>0</v>
      </c>
      <c r="E39" s="58">
        <v>0</v>
      </c>
      <c r="F39" s="13">
        <v>0</v>
      </c>
      <c r="G39" s="13">
        <v>0</v>
      </c>
      <c r="H39" s="13">
        <v>0</v>
      </c>
      <c r="I39" s="38">
        <v>0</v>
      </c>
      <c r="J39" s="13">
        <v>0</v>
      </c>
      <c r="K39" s="13">
        <v>0</v>
      </c>
      <c r="L39" s="13">
        <v>0</v>
      </c>
      <c r="M39" s="13">
        <v>0</v>
      </c>
      <c r="N39" s="14"/>
      <c r="O39" s="2"/>
    </row>
    <row r="40" spans="1:15" ht="19.5" customHeight="1">
      <c r="A40" s="10"/>
      <c r="B40" s="14" t="s">
        <v>6</v>
      </c>
      <c r="C40" s="12"/>
      <c r="D40" s="13">
        <v>0</v>
      </c>
      <c r="E40" s="58">
        <v>0</v>
      </c>
      <c r="F40" s="13">
        <v>0</v>
      </c>
      <c r="G40" s="13">
        <v>0</v>
      </c>
      <c r="H40" s="13">
        <v>0</v>
      </c>
      <c r="I40" s="38">
        <v>0</v>
      </c>
      <c r="J40" s="13">
        <v>0</v>
      </c>
      <c r="K40" s="13">
        <v>0</v>
      </c>
      <c r="L40" s="13">
        <v>0</v>
      </c>
      <c r="M40" s="13">
        <v>0</v>
      </c>
      <c r="N40" s="14"/>
      <c r="O40" s="2"/>
    </row>
    <row r="41" spans="1:15" ht="19.5" customHeight="1">
      <c r="A41" s="10"/>
      <c r="B41" s="14" t="s">
        <v>7</v>
      </c>
      <c r="C41" s="12"/>
      <c r="D41" s="13">
        <f>SUM(E41:M41)</f>
        <v>0</v>
      </c>
      <c r="E41" s="58">
        <v>0</v>
      </c>
      <c r="F41" s="13">
        <v>0</v>
      </c>
      <c r="G41" s="13">
        <v>0</v>
      </c>
      <c r="H41" s="13">
        <v>0</v>
      </c>
      <c r="I41" s="38">
        <v>0</v>
      </c>
      <c r="J41" s="13">
        <v>0</v>
      </c>
      <c r="K41" s="13">
        <v>0</v>
      </c>
      <c r="L41" s="13">
        <v>0</v>
      </c>
      <c r="M41" s="13">
        <v>0</v>
      </c>
      <c r="N41" s="14"/>
      <c r="O41" s="2"/>
    </row>
    <row r="42" spans="1:15" ht="35.25" customHeight="1">
      <c r="A42" s="10"/>
      <c r="B42" s="14" t="s">
        <v>8</v>
      </c>
      <c r="C42" s="12"/>
      <c r="D42" s="13">
        <v>0</v>
      </c>
      <c r="E42" s="58">
        <v>0</v>
      </c>
      <c r="F42" s="13">
        <v>0</v>
      </c>
      <c r="G42" s="13">
        <v>0</v>
      </c>
      <c r="H42" s="13">
        <v>0</v>
      </c>
      <c r="I42" s="38">
        <v>0</v>
      </c>
      <c r="J42" s="13">
        <v>0</v>
      </c>
      <c r="K42" s="13">
        <v>0</v>
      </c>
      <c r="L42" s="13">
        <v>0</v>
      </c>
      <c r="M42" s="13">
        <v>0</v>
      </c>
      <c r="N42" s="14"/>
      <c r="O42" s="2"/>
    </row>
    <row r="43" spans="1:15" ht="63" customHeight="1">
      <c r="A43" s="10" t="s">
        <v>25</v>
      </c>
      <c r="B43" s="11" t="s">
        <v>12</v>
      </c>
      <c r="C43" s="12"/>
      <c r="D43" s="13">
        <f aca="true" t="shared" si="25" ref="D43:I43">SUM(D44+D45+D46+D47)</f>
        <v>0</v>
      </c>
      <c r="E43" s="58">
        <f t="shared" si="25"/>
        <v>0</v>
      </c>
      <c r="F43" s="13">
        <f t="shared" si="25"/>
        <v>0</v>
      </c>
      <c r="G43" s="13">
        <f t="shared" si="25"/>
        <v>0</v>
      </c>
      <c r="H43" s="13">
        <f t="shared" si="25"/>
        <v>0</v>
      </c>
      <c r="I43" s="38">
        <f t="shared" si="25"/>
        <v>0</v>
      </c>
      <c r="J43" s="13">
        <f>SUM(J44+J45+J46+J47)</f>
        <v>0</v>
      </c>
      <c r="K43" s="13">
        <f>SUM(K44+K45+K46+K47)</f>
        <v>0</v>
      </c>
      <c r="L43" s="13">
        <f>SUM(L44+L45+L46+L47)</f>
        <v>0</v>
      </c>
      <c r="M43" s="13">
        <f>SUM(M44+M45+M46+M47)</f>
        <v>0</v>
      </c>
      <c r="N43" s="14"/>
      <c r="O43" s="2"/>
    </row>
    <row r="44" spans="1:15" ht="22.5" customHeight="1">
      <c r="A44" s="10"/>
      <c r="B44" s="14" t="s">
        <v>5</v>
      </c>
      <c r="C44" s="12"/>
      <c r="D44" s="13">
        <v>0</v>
      </c>
      <c r="E44" s="58">
        <v>0</v>
      </c>
      <c r="F44" s="13">
        <v>0</v>
      </c>
      <c r="G44" s="13">
        <v>0</v>
      </c>
      <c r="H44" s="13">
        <v>0</v>
      </c>
      <c r="I44" s="38">
        <v>0</v>
      </c>
      <c r="J44" s="13">
        <v>0</v>
      </c>
      <c r="K44" s="13">
        <v>0</v>
      </c>
      <c r="L44" s="13">
        <v>0</v>
      </c>
      <c r="M44" s="13">
        <v>0</v>
      </c>
      <c r="N44" s="14"/>
      <c r="O44" s="2"/>
    </row>
    <row r="45" spans="1:15" ht="19.5" customHeight="1">
      <c r="A45" s="10"/>
      <c r="B45" s="14" t="s">
        <v>6</v>
      </c>
      <c r="C45" s="12"/>
      <c r="D45" s="13">
        <v>0</v>
      </c>
      <c r="E45" s="58">
        <v>0</v>
      </c>
      <c r="F45" s="13">
        <v>0</v>
      </c>
      <c r="G45" s="13">
        <v>0</v>
      </c>
      <c r="H45" s="13">
        <v>0</v>
      </c>
      <c r="I45" s="38">
        <v>0</v>
      </c>
      <c r="J45" s="13">
        <v>0</v>
      </c>
      <c r="K45" s="13">
        <v>0</v>
      </c>
      <c r="L45" s="13">
        <v>0</v>
      </c>
      <c r="M45" s="13">
        <v>0</v>
      </c>
      <c r="N45" s="14"/>
      <c r="O45" s="2"/>
    </row>
    <row r="46" spans="1:15" ht="19.5" customHeight="1">
      <c r="A46" s="10"/>
      <c r="B46" s="14" t="s">
        <v>7</v>
      </c>
      <c r="C46" s="12"/>
      <c r="D46" s="13">
        <v>0</v>
      </c>
      <c r="E46" s="58">
        <v>0</v>
      </c>
      <c r="F46" s="13">
        <v>0</v>
      </c>
      <c r="G46" s="13">
        <v>0</v>
      </c>
      <c r="H46" s="13">
        <v>0</v>
      </c>
      <c r="I46" s="38">
        <v>0</v>
      </c>
      <c r="J46" s="13">
        <v>0</v>
      </c>
      <c r="K46" s="13">
        <v>0</v>
      </c>
      <c r="L46" s="13">
        <v>0</v>
      </c>
      <c r="M46" s="13">
        <v>0</v>
      </c>
      <c r="N46" s="14"/>
      <c r="O46" s="2"/>
    </row>
    <row r="47" spans="1:15" ht="29.25" customHeight="1">
      <c r="A47" s="10"/>
      <c r="B47" s="14" t="s">
        <v>8</v>
      </c>
      <c r="C47" s="12"/>
      <c r="D47" s="13">
        <v>0</v>
      </c>
      <c r="E47" s="58">
        <v>0</v>
      </c>
      <c r="F47" s="13">
        <v>0</v>
      </c>
      <c r="G47" s="13">
        <v>0</v>
      </c>
      <c r="H47" s="13">
        <v>0</v>
      </c>
      <c r="I47" s="38">
        <v>0</v>
      </c>
      <c r="J47" s="13">
        <v>0</v>
      </c>
      <c r="K47" s="13">
        <v>0</v>
      </c>
      <c r="L47" s="13">
        <v>0</v>
      </c>
      <c r="M47" s="13">
        <v>0</v>
      </c>
      <c r="N47" s="14"/>
      <c r="O47" s="2"/>
    </row>
    <row r="48" spans="1:15" ht="42.75" customHeight="1">
      <c r="A48" s="10" t="s">
        <v>18</v>
      </c>
      <c r="B48" s="11" t="s">
        <v>85</v>
      </c>
      <c r="C48" s="12"/>
      <c r="D48" s="13">
        <f>SUM(F48:M48)</f>
        <v>263936.658912</v>
      </c>
      <c r="E48" s="58">
        <f aca="true" t="shared" si="26" ref="E48:G51">SUM(E55+E61+E66+E77)</f>
        <v>30321.83</v>
      </c>
      <c r="F48" s="13">
        <f t="shared" si="26"/>
        <v>32078.8828</v>
      </c>
      <c r="G48" s="13">
        <f t="shared" si="26"/>
        <v>33122.536112</v>
      </c>
      <c r="H48" s="13">
        <f>SUM(H55+H61+H66+H77)</f>
        <v>33122.54</v>
      </c>
      <c r="I48" s="13">
        <f>SUM(I49:I52)</f>
        <v>33122.54</v>
      </c>
      <c r="J48" s="13">
        <f>SUM(J49:J52)</f>
        <v>33122.54</v>
      </c>
      <c r="K48" s="13">
        <f>SUM(K49:K52)</f>
        <v>33122.54</v>
      </c>
      <c r="L48" s="13">
        <f>SUM(L49:L52)</f>
        <v>33122.54</v>
      </c>
      <c r="M48" s="13">
        <f>SUM(M49:M52)</f>
        <v>33122.54</v>
      </c>
      <c r="N48" s="14"/>
      <c r="O48" s="2"/>
    </row>
    <row r="49" spans="1:15" ht="26.25" customHeight="1">
      <c r="A49" s="10"/>
      <c r="B49" s="14" t="s">
        <v>5</v>
      </c>
      <c r="C49" s="12"/>
      <c r="D49" s="13">
        <f>SUM(D56+D62+D67+D78)</f>
        <v>0</v>
      </c>
      <c r="E49" s="58">
        <f t="shared" si="26"/>
        <v>0</v>
      </c>
      <c r="F49" s="13">
        <f t="shared" si="26"/>
        <v>0</v>
      </c>
      <c r="G49" s="13">
        <f aca="true" t="shared" si="27" ref="G49:M49">SUM(G56+G62+G67+G78)</f>
        <v>0</v>
      </c>
      <c r="H49" s="13">
        <f t="shared" si="27"/>
        <v>0</v>
      </c>
      <c r="I49" s="38">
        <f t="shared" si="27"/>
        <v>0</v>
      </c>
      <c r="J49" s="13">
        <f t="shared" si="27"/>
        <v>0</v>
      </c>
      <c r="K49" s="13">
        <f t="shared" si="27"/>
        <v>0</v>
      </c>
      <c r="L49" s="13">
        <f t="shared" si="27"/>
        <v>0</v>
      </c>
      <c r="M49" s="13">
        <f t="shared" si="27"/>
        <v>0</v>
      </c>
      <c r="N49" s="14"/>
      <c r="O49" s="2"/>
    </row>
    <row r="50" spans="1:15" ht="19.5" customHeight="1">
      <c r="A50" s="10"/>
      <c r="B50" s="14" t="s">
        <v>6</v>
      </c>
      <c r="C50" s="12"/>
      <c r="D50" s="13">
        <f>SUM(E50:M50)</f>
        <v>0</v>
      </c>
      <c r="E50" s="58">
        <f t="shared" si="26"/>
        <v>0</v>
      </c>
      <c r="F50" s="13">
        <f t="shared" si="26"/>
        <v>0</v>
      </c>
      <c r="G50" s="13">
        <f t="shared" si="26"/>
        <v>0</v>
      </c>
      <c r="H50" s="13">
        <f>SUM(H57+H63+H68+H79)</f>
        <v>0</v>
      </c>
      <c r="I50" s="13">
        <f>SUM(I57+I63+I68+I79+I73)</f>
        <v>0</v>
      </c>
      <c r="J50" s="13">
        <f>SUM(J57+J63+J68+J79+J73)</f>
        <v>0</v>
      </c>
      <c r="K50" s="13">
        <f>SUM(K57+K63+K68+K79+K73)</f>
        <v>0</v>
      </c>
      <c r="L50" s="13">
        <f>SUM(L57+L63+L68+L79+L73)</f>
        <v>0</v>
      </c>
      <c r="M50" s="13">
        <f>SUM(M57+M63+M68+M79+M73)</f>
        <v>0</v>
      </c>
      <c r="N50" s="14"/>
      <c r="O50" s="2"/>
    </row>
    <row r="51" spans="1:16" ht="19.5" customHeight="1">
      <c r="A51" s="10"/>
      <c r="B51" s="14" t="s">
        <v>7</v>
      </c>
      <c r="C51" s="12"/>
      <c r="D51" s="13">
        <f>SUM(D58+D64+D69+D80)</f>
        <v>263936.658912</v>
      </c>
      <c r="E51" s="58">
        <f t="shared" si="26"/>
        <v>30321.83</v>
      </c>
      <c r="F51" s="13">
        <f t="shared" si="26"/>
        <v>32078.8828</v>
      </c>
      <c r="G51" s="13">
        <f>SUM(G58+G64+G69+G80)</f>
        <v>33122.536112</v>
      </c>
      <c r="H51" s="13">
        <f>SUM(H58+H64+H69+H80)</f>
        <v>33122.54</v>
      </c>
      <c r="I51" s="13">
        <f>SUM(I58+I64+I69+I80)</f>
        <v>33122.54</v>
      </c>
      <c r="J51" s="13">
        <f>SUM(J58+J64+J69+J80)</f>
        <v>33122.54</v>
      </c>
      <c r="K51" s="13">
        <f>SUM(K58+K64+K69+K80)</f>
        <v>33122.54</v>
      </c>
      <c r="L51" s="13">
        <f>SUM(L58+L64+L69+L80)</f>
        <v>33122.54</v>
      </c>
      <c r="M51" s="13">
        <f>SUM(M58+M64+M69+M80)</f>
        <v>33122.54</v>
      </c>
      <c r="N51" s="14"/>
      <c r="O51" s="2"/>
      <c r="P51" s="55">
        <f>M51+M110+M181</f>
        <v>34465.009999999995</v>
      </c>
    </row>
    <row r="52" spans="1:15" ht="29.25" customHeight="1">
      <c r="A52" s="10"/>
      <c r="B52" s="14" t="s">
        <v>8</v>
      </c>
      <c r="C52" s="12"/>
      <c r="D52" s="13">
        <f>SUM(D59+D65+D70+D81)</f>
        <v>0</v>
      </c>
      <c r="E52" s="58">
        <f aca="true" t="shared" si="28" ref="E52:M52">SUM(E59+E65+E81)</f>
        <v>0</v>
      </c>
      <c r="F52" s="13">
        <f t="shared" si="28"/>
        <v>0</v>
      </c>
      <c r="G52" s="13">
        <f t="shared" si="28"/>
        <v>0</v>
      </c>
      <c r="H52" s="13">
        <f t="shared" si="28"/>
        <v>0</v>
      </c>
      <c r="I52" s="38">
        <f t="shared" si="28"/>
        <v>0</v>
      </c>
      <c r="J52" s="13">
        <f t="shared" si="28"/>
        <v>0</v>
      </c>
      <c r="K52" s="13">
        <f t="shared" si="28"/>
        <v>0</v>
      </c>
      <c r="L52" s="13">
        <f t="shared" si="28"/>
        <v>0</v>
      </c>
      <c r="M52" s="13">
        <f t="shared" si="28"/>
        <v>0</v>
      </c>
      <c r="N52" s="14"/>
      <c r="O52" s="2"/>
    </row>
    <row r="53" spans="1:15" ht="21" customHeight="1">
      <c r="A53" s="10"/>
      <c r="B53" s="17"/>
      <c r="C53" s="18" t="s">
        <v>50</v>
      </c>
      <c r="D53" s="19"/>
      <c r="E53" s="59"/>
      <c r="F53" s="19"/>
      <c r="G53" s="19"/>
      <c r="H53" s="19"/>
      <c r="I53" s="43"/>
      <c r="J53" s="19"/>
      <c r="K53" s="19"/>
      <c r="L53" s="19"/>
      <c r="M53" s="19"/>
      <c r="N53" s="20"/>
      <c r="O53" s="2"/>
    </row>
    <row r="54" spans="1:15" ht="21" customHeight="1">
      <c r="A54" s="10"/>
      <c r="B54" s="17"/>
      <c r="C54" s="67" t="s">
        <v>78</v>
      </c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9"/>
      <c r="O54" s="2"/>
    </row>
    <row r="55" spans="1:15" ht="76.5" customHeight="1">
      <c r="A55" s="10" t="s">
        <v>26</v>
      </c>
      <c r="B55" s="15" t="s">
        <v>70</v>
      </c>
      <c r="C55" s="14" t="s">
        <v>87</v>
      </c>
      <c r="D55" s="13">
        <f aca="true" t="shared" si="29" ref="D55:M55">SUM(D56:D59)</f>
        <v>14400</v>
      </c>
      <c r="E55" s="58">
        <f t="shared" si="29"/>
        <v>1800</v>
      </c>
      <c r="F55" s="13">
        <f t="shared" si="29"/>
        <v>1800</v>
      </c>
      <c r="G55" s="13">
        <f t="shared" si="29"/>
        <v>1800</v>
      </c>
      <c r="H55" s="13">
        <f t="shared" si="29"/>
        <v>1800</v>
      </c>
      <c r="I55" s="13">
        <f t="shared" si="29"/>
        <v>1800</v>
      </c>
      <c r="J55" s="13">
        <f t="shared" si="29"/>
        <v>1800</v>
      </c>
      <c r="K55" s="13">
        <f t="shared" si="29"/>
        <v>1800</v>
      </c>
      <c r="L55" s="13">
        <f t="shared" si="29"/>
        <v>1800</v>
      </c>
      <c r="M55" s="13">
        <f t="shared" si="29"/>
        <v>1800</v>
      </c>
      <c r="N55" s="14" t="s">
        <v>81</v>
      </c>
      <c r="O55" s="2"/>
    </row>
    <row r="56" spans="1:15" ht="24.75" customHeight="1">
      <c r="A56" s="10"/>
      <c r="B56" s="17" t="s">
        <v>5</v>
      </c>
      <c r="C56" s="12"/>
      <c r="D56" s="13">
        <v>0</v>
      </c>
      <c r="E56" s="58">
        <v>0</v>
      </c>
      <c r="F56" s="13">
        <v>0</v>
      </c>
      <c r="G56" s="13">
        <v>0</v>
      </c>
      <c r="H56" s="13">
        <v>0</v>
      </c>
      <c r="I56" s="38">
        <v>0</v>
      </c>
      <c r="J56" s="13">
        <v>0</v>
      </c>
      <c r="K56" s="13">
        <v>0</v>
      </c>
      <c r="L56" s="13">
        <v>0</v>
      </c>
      <c r="M56" s="13">
        <v>0</v>
      </c>
      <c r="N56" s="14"/>
      <c r="O56" s="2"/>
    </row>
    <row r="57" spans="1:15" ht="21" customHeight="1">
      <c r="A57" s="10"/>
      <c r="B57" s="17" t="s">
        <v>6</v>
      </c>
      <c r="C57" s="12"/>
      <c r="D57" s="13">
        <v>0</v>
      </c>
      <c r="E57" s="58">
        <v>0</v>
      </c>
      <c r="F57" s="13">
        <v>0</v>
      </c>
      <c r="G57" s="13">
        <v>0</v>
      </c>
      <c r="H57" s="13">
        <v>0</v>
      </c>
      <c r="I57" s="38">
        <v>0</v>
      </c>
      <c r="J57" s="13">
        <v>0</v>
      </c>
      <c r="K57" s="13">
        <v>0</v>
      </c>
      <c r="L57" s="13">
        <v>0</v>
      </c>
      <c r="M57" s="13">
        <v>0</v>
      </c>
      <c r="N57" s="14"/>
      <c r="O57" s="2"/>
    </row>
    <row r="58" spans="1:15" ht="21" customHeight="1">
      <c r="A58" s="10"/>
      <c r="B58" s="17" t="s">
        <v>7</v>
      </c>
      <c r="C58" s="12"/>
      <c r="D58" s="13">
        <f>SUM(F58:M58)</f>
        <v>14400</v>
      </c>
      <c r="E58" s="58">
        <v>1800</v>
      </c>
      <c r="F58" s="13">
        <v>1800</v>
      </c>
      <c r="G58" s="13">
        <v>1800</v>
      </c>
      <c r="H58" s="13">
        <v>1800</v>
      </c>
      <c r="I58" s="13">
        <v>1800</v>
      </c>
      <c r="J58" s="13">
        <v>1800</v>
      </c>
      <c r="K58" s="13">
        <v>1800</v>
      </c>
      <c r="L58" s="13">
        <v>1800</v>
      </c>
      <c r="M58" s="13">
        <v>1800</v>
      </c>
      <c r="N58" s="14"/>
      <c r="O58" s="2"/>
    </row>
    <row r="59" spans="1:15" ht="20.25" customHeight="1">
      <c r="A59" s="10"/>
      <c r="B59" s="17" t="s">
        <v>35</v>
      </c>
      <c r="C59" s="12"/>
      <c r="D59" s="13">
        <v>0</v>
      </c>
      <c r="E59" s="58">
        <v>0</v>
      </c>
      <c r="F59" s="13">
        <v>0</v>
      </c>
      <c r="G59" s="13">
        <v>0</v>
      </c>
      <c r="H59" s="13">
        <v>0</v>
      </c>
      <c r="I59" s="38">
        <v>0</v>
      </c>
      <c r="J59" s="13">
        <v>0</v>
      </c>
      <c r="K59" s="13">
        <v>0</v>
      </c>
      <c r="L59" s="13">
        <v>0</v>
      </c>
      <c r="M59" s="13">
        <v>0</v>
      </c>
      <c r="N59" s="14"/>
      <c r="O59" s="2"/>
    </row>
    <row r="60" spans="1:15" ht="21" customHeight="1">
      <c r="A60" s="10"/>
      <c r="B60" s="21"/>
      <c r="C60" s="67" t="s">
        <v>51</v>
      </c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9"/>
      <c r="O60" s="2"/>
    </row>
    <row r="61" spans="1:15" ht="77.25" customHeight="1">
      <c r="A61" s="10" t="s">
        <v>34</v>
      </c>
      <c r="B61" s="11" t="s">
        <v>86</v>
      </c>
      <c r="C61" s="14" t="s">
        <v>88</v>
      </c>
      <c r="D61" s="13">
        <f>SUM(D62+D63+D64+D65)</f>
        <v>33500.4</v>
      </c>
      <c r="E61" s="58">
        <f>SUM(E62+E63+E64+E65)</f>
        <v>3434.01</v>
      </c>
      <c r="F61" s="13">
        <f>SUM(F62+F63+F64+F65)</f>
        <v>4187.55</v>
      </c>
      <c r="G61" s="13">
        <f>SUM(G62+G63+G64+G65)</f>
        <v>4187.55</v>
      </c>
      <c r="H61" s="13">
        <f aca="true" t="shared" si="30" ref="H61:M61">SUM(H62+H63+H64+H65)</f>
        <v>4187.55</v>
      </c>
      <c r="I61" s="38">
        <v>3177.257</v>
      </c>
      <c r="J61" s="13">
        <f t="shared" si="30"/>
        <v>4187.55</v>
      </c>
      <c r="K61" s="13">
        <f t="shared" si="30"/>
        <v>4187.55</v>
      </c>
      <c r="L61" s="13">
        <f t="shared" si="30"/>
        <v>4187.55</v>
      </c>
      <c r="M61" s="13">
        <f t="shared" si="30"/>
        <v>4187.55</v>
      </c>
      <c r="N61" s="14" t="s">
        <v>82</v>
      </c>
      <c r="O61" s="2"/>
    </row>
    <row r="62" spans="1:15" ht="30" customHeight="1">
      <c r="A62" s="10"/>
      <c r="B62" s="14" t="s">
        <v>5</v>
      </c>
      <c r="C62" s="12"/>
      <c r="D62" s="13">
        <v>0</v>
      </c>
      <c r="E62" s="58">
        <v>0</v>
      </c>
      <c r="F62" s="13">
        <v>0</v>
      </c>
      <c r="G62" s="13">
        <v>0</v>
      </c>
      <c r="H62" s="13">
        <v>0</v>
      </c>
      <c r="I62" s="38">
        <v>0</v>
      </c>
      <c r="J62" s="13">
        <v>0</v>
      </c>
      <c r="K62" s="13">
        <v>0</v>
      </c>
      <c r="L62" s="13">
        <v>0</v>
      </c>
      <c r="M62" s="13">
        <v>0</v>
      </c>
      <c r="N62" s="14"/>
      <c r="O62" s="2"/>
    </row>
    <row r="63" spans="1:15" ht="21" customHeight="1">
      <c r="A63" s="10"/>
      <c r="B63" s="14" t="s">
        <v>6</v>
      </c>
      <c r="C63" s="12"/>
      <c r="D63" s="13">
        <v>0</v>
      </c>
      <c r="E63" s="58">
        <v>0</v>
      </c>
      <c r="F63" s="13">
        <v>0</v>
      </c>
      <c r="G63" s="13">
        <v>0</v>
      </c>
      <c r="H63" s="13">
        <v>0</v>
      </c>
      <c r="I63" s="38">
        <v>0</v>
      </c>
      <c r="J63" s="13">
        <v>0</v>
      </c>
      <c r="K63" s="13">
        <v>0</v>
      </c>
      <c r="L63" s="13">
        <v>0</v>
      </c>
      <c r="M63" s="13">
        <v>0</v>
      </c>
      <c r="N63" s="14"/>
      <c r="O63" s="2"/>
    </row>
    <row r="64" spans="1:15" ht="21" customHeight="1">
      <c r="A64" s="10"/>
      <c r="B64" s="14" t="s">
        <v>7</v>
      </c>
      <c r="C64" s="12"/>
      <c r="D64" s="13">
        <f>SUM(F64:M64)</f>
        <v>33500.4</v>
      </c>
      <c r="E64" s="58">
        <v>3434.01</v>
      </c>
      <c r="F64" s="13">
        <v>4187.55</v>
      </c>
      <c r="G64" s="13">
        <v>4187.55</v>
      </c>
      <c r="H64" s="13">
        <v>4187.55</v>
      </c>
      <c r="I64" s="13">
        <v>4187.55</v>
      </c>
      <c r="J64" s="13">
        <v>4187.55</v>
      </c>
      <c r="K64" s="13">
        <v>4187.55</v>
      </c>
      <c r="L64" s="13">
        <v>4187.55</v>
      </c>
      <c r="M64" s="13">
        <v>4187.55</v>
      </c>
      <c r="N64" s="14"/>
      <c r="O64" s="2"/>
    </row>
    <row r="65" spans="1:15" ht="32.25" customHeight="1">
      <c r="A65" s="10"/>
      <c r="B65" s="14" t="s">
        <v>8</v>
      </c>
      <c r="C65" s="12"/>
      <c r="D65" s="13">
        <v>0</v>
      </c>
      <c r="E65" s="58">
        <v>0</v>
      </c>
      <c r="F65" s="13">
        <v>0</v>
      </c>
      <c r="G65" s="13">
        <v>0</v>
      </c>
      <c r="H65" s="13">
        <v>0</v>
      </c>
      <c r="I65" s="38">
        <v>0</v>
      </c>
      <c r="J65" s="13">
        <v>0</v>
      </c>
      <c r="K65" s="13">
        <v>0</v>
      </c>
      <c r="L65" s="13">
        <v>0</v>
      </c>
      <c r="M65" s="13">
        <v>0</v>
      </c>
      <c r="N65" s="14"/>
      <c r="O65" s="2"/>
    </row>
    <row r="66" spans="1:15" ht="117" customHeight="1">
      <c r="A66" s="22" t="s">
        <v>60</v>
      </c>
      <c r="B66" s="23" t="s">
        <v>104</v>
      </c>
      <c r="C66" s="14" t="s">
        <v>89</v>
      </c>
      <c r="D66" s="13">
        <f aca="true" t="shared" si="31" ref="D66:M66">SUM(D67:D70)</f>
        <v>0</v>
      </c>
      <c r="E66" s="58">
        <f t="shared" si="31"/>
        <v>0</v>
      </c>
      <c r="F66" s="13">
        <f t="shared" si="31"/>
        <v>0</v>
      </c>
      <c r="G66" s="13">
        <f t="shared" si="31"/>
        <v>0</v>
      </c>
      <c r="H66" s="13">
        <f t="shared" si="31"/>
        <v>0</v>
      </c>
      <c r="I66" s="13">
        <f t="shared" si="31"/>
        <v>0</v>
      </c>
      <c r="J66" s="13">
        <f t="shared" si="31"/>
        <v>0</v>
      </c>
      <c r="K66" s="13">
        <f t="shared" si="31"/>
        <v>0</v>
      </c>
      <c r="L66" s="13">
        <f t="shared" si="31"/>
        <v>0</v>
      </c>
      <c r="M66" s="13">
        <f t="shared" si="31"/>
        <v>0</v>
      </c>
      <c r="N66" s="20" t="s">
        <v>83</v>
      </c>
      <c r="O66" s="2"/>
    </row>
    <row r="67" spans="1:15" ht="19.5" customHeight="1">
      <c r="A67" s="22"/>
      <c r="B67" s="14" t="s">
        <v>5</v>
      </c>
      <c r="C67" s="12"/>
      <c r="D67" s="13">
        <v>0</v>
      </c>
      <c r="E67" s="58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20"/>
      <c r="O67" s="2"/>
    </row>
    <row r="68" spans="1:15" ht="21" customHeight="1">
      <c r="A68" s="22"/>
      <c r="B68" s="14" t="s">
        <v>6</v>
      </c>
      <c r="C68" s="12"/>
      <c r="D68" s="13">
        <v>0</v>
      </c>
      <c r="E68" s="58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20"/>
      <c r="O68" s="2"/>
    </row>
    <row r="69" spans="1:15" ht="21" customHeight="1">
      <c r="A69" s="22"/>
      <c r="B69" s="14" t="s">
        <v>7</v>
      </c>
      <c r="C69" s="12"/>
      <c r="D69" s="13">
        <f>SUM(E69:M69)</f>
        <v>0</v>
      </c>
      <c r="E69" s="58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20"/>
      <c r="O69" s="2"/>
    </row>
    <row r="70" spans="1:15" ht="27" customHeight="1">
      <c r="A70" s="22"/>
      <c r="B70" s="14" t="s">
        <v>8</v>
      </c>
      <c r="C70" s="12"/>
      <c r="D70" s="13">
        <v>0</v>
      </c>
      <c r="E70" s="58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20"/>
      <c r="O70" s="2"/>
    </row>
    <row r="71" spans="1:15" ht="177.75" customHeight="1">
      <c r="A71" s="40" t="s">
        <v>40</v>
      </c>
      <c r="B71" s="37" t="s">
        <v>109</v>
      </c>
      <c r="C71" s="14" t="s">
        <v>89</v>
      </c>
      <c r="D71" s="13">
        <v>0</v>
      </c>
      <c r="E71" s="58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20"/>
      <c r="O71" s="2"/>
    </row>
    <row r="72" spans="1:15" ht="27" customHeight="1">
      <c r="A72" s="22"/>
      <c r="B72" s="14" t="s">
        <v>5</v>
      </c>
      <c r="C72" s="12"/>
      <c r="D72" s="13">
        <v>0</v>
      </c>
      <c r="E72" s="58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20"/>
      <c r="O72" s="2"/>
    </row>
    <row r="73" spans="1:15" ht="27" customHeight="1">
      <c r="A73" s="22"/>
      <c r="B73" s="14" t="s">
        <v>6</v>
      </c>
      <c r="C73" s="12"/>
      <c r="D73" s="13">
        <v>0</v>
      </c>
      <c r="E73" s="58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20"/>
      <c r="O73" s="2"/>
    </row>
    <row r="74" spans="1:15" ht="27" customHeight="1">
      <c r="A74" s="22"/>
      <c r="B74" s="14" t="s">
        <v>7</v>
      </c>
      <c r="C74" s="12"/>
      <c r="D74" s="13">
        <v>0</v>
      </c>
      <c r="E74" s="58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20"/>
      <c r="O74" s="2"/>
    </row>
    <row r="75" spans="1:15" ht="27" customHeight="1">
      <c r="A75" s="22"/>
      <c r="B75" s="14" t="s">
        <v>8</v>
      </c>
      <c r="C75" s="3"/>
      <c r="D75" s="13">
        <v>0</v>
      </c>
      <c r="E75" s="58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4"/>
      <c r="O75" s="2"/>
    </row>
    <row r="76" spans="1:15" ht="21" customHeight="1">
      <c r="A76" s="22"/>
      <c r="B76" s="24"/>
      <c r="C76" s="67" t="s">
        <v>59</v>
      </c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9"/>
      <c r="O76" s="2"/>
    </row>
    <row r="77" spans="1:15" ht="40.5" customHeight="1">
      <c r="A77" s="39" t="s">
        <v>40</v>
      </c>
      <c r="B77" s="25" t="s">
        <v>105</v>
      </c>
      <c r="C77" s="24" t="s">
        <v>61</v>
      </c>
      <c r="D77" s="26">
        <f>SUM(E77:M77)</f>
        <v>241124.07891199997</v>
      </c>
      <c r="E77" s="60">
        <f aca="true" t="shared" si="32" ref="E77:M77">SUM(E78:E81)</f>
        <v>25087.82</v>
      </c>
      <c r="F77" s="26">
        <f t="shared" si="32"/>
        <v>26091.3328</v>
      </c>
      <c r="G77" s="26">
        <f t="shared" si="32"/>
        <v>27134.986112</v>
      </c>
      <c r="H77" s="26">
        <f t="shared" si="32"/>
        <v>27134.99</v>
      </c>
      <c r="I77" s="54">
        <f t="shared" si="32"/>
        <v>27134.99</v>
      </c>
      <c r="J77" s="26">
        <f t="shared" si="32"/>
        <v>27134.99</v>
      </c>
      <c r="K77" s="26">
        <f t="shared" si="32"/>
        <v>27134.99</v>
      </c>
      <c r="L77" s="26">
        <f t="shared" si="32"/>
        <v>27134.99</v>
      </c>
      <c r="M77" s="26">
        <f t="shared" si="32"/>
        <v>27134.99</v>
      </c>
      <c r="N77" s="27" t="s">
        <v>58</v>
      </c>
      <c r="O77" s="2"/>
    </row>
    <row r="78" spans="1:15" ht="30" customHeight="1">
      <c r="A78" s="10"/>
      <c r="B78" s="14" t="s">
        <v>5</v>
      </c>
      <c r="C78" s="12"/>
      <c r="D78" s="13">
        <v>0</v>
      </c>
      <c r="E78" s="58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4"/>
      <c r="O78" s="2"/>
    </row>
    <row r="79" spans="1:15" ht="21" customHeight="1">
      <c r="A79" s="10"/>
      <c r="B79" s="14" t="s">
        <v>6</v>
      </c>
      <c r="C79" s="12"/>
      <c r="D79" s="13">
        <f>SUM(E79:M79)</f>
        <v>0</v>
      </c>
      <c r="E79" s="58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4"/>
      <c r="O79" s="2"/>
    </row>
    <row r="80" spans="1:15" ht="24.75" customHeight="1">
      <c r="A80" s="10"/>
      <c r="B80" s="14" t="s">
        <v>7</v>
      </c>
      <c r="C80" s="12"/>
      <c r="D80" s="13">
        <f>SUM(F80:M80)</f>
        <v>216036.258912</v>
      </c>
      <c r="E80" s="58">
        <v>25087.82</v>
      </c>
      <c r="F80" s="13">
        <f>E80+(E80*0.04)</f>
        <v>26091.3328</v>
      </c>
      <c r="G80" s="13">
        <f>F80+(F80*0.04)</f>
        <v>27134.986112</v>
      </c>
      <c r="H80" s="13">
        <v>27134.99</v>
      </c>
      <c r="I80" s="13">
        <v>27134.99</v>
      </c>
      <c r="J80" s="13">
        <v>27134.99</v>
      </c>
      <c r="K80" s="13">
        <v>27134.99</v>
      </c>
      <c r="L80" s="13">
        <v>27134.99</v>
      </c>
      <c r="M80" s="13">
        <v>27134.99</v>
      </c>
      <c r="N80" s="14"/>
      <c r="O80" s="2"/>
    </row>
    <row r="81" spans="1:15" ht="33" customHeight="1">
      <c r="A81" s="10"/>
      <c r="B81" s="14" t="s">
        <v>8</v>
      </c>
      <c r="C81" s="12"/>
      <c r="D81" s="13">
        <v>0</v>
      </c>
      <c r="E81" s="58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4"/>
      <c r="O81" s="2"/>
    </row>
    <row r="82" spans="1:15" ht="43.5" customHeight="1">
      <c r="A82" s="49" t="s">
        <v>19</v>
      </c>
      <c r="B82" s="52" t="s">
        <v>71</v>
      </c>
      <c r="C82" s="51"/>
      <c r="D82" s="16">
        <f>SUM(F82:M82)</f>
        <v>9023.34712576</v>
      </c>
      <c r="E82" s="16">
        <f aca="true" t="shared" si="33" ref="E82:H84">SUM(E87+E102+E107)</f>
        <v>1212.55</v>
      </c>
      <c r="F82" s="16">
        <f t="shared" si="33"/>
        <v>1112.55</v>
      </c>
      <c r="G82" s="16">
        <f t="shared" si="33"/>
        <v>1119.1436</v>
      </c>
      <c r="H82" s="16">
        <f t="shared" si="33"/>
        <v>1126.0009440000001</v>
      </c>
      <c r="I82" s="16">
        <f>SUM(I83:I86)</f>
        <v>1133.13258176</v>
      </c>
      <c r="J82" s="16">
        <f>SUM(J83:J86)</f>
        <v>1133.13</v>
      </c>
      <c r="K82" s="16">
        <f>SUM(K83:K86)</f>
        <v>1133.13</v>
      </c>
      <c r="L82" s="16">
        <f>SUM(L83:L86)</f>
        <v>1133.13</v>
      </c>
      <c r="M82" s="16">
        <f>SUM(M83:M86)</f>
        <v>1133.13</v>
      </c>
      <c r="N82" s="14"/>
      <c r="O82" s="2"/>
    </row>
    <row r="83" spans="1:15" ht="20.25" customHeight="1">
      <c r="A83" s="10"/>
      <c r="B83" s="14" t="s">
        <v>5</v>
      </c>
      <c r="C83" s="12"/>
      <c r="D83" s="13">
        <f>SUM(D88+D103+D108)</f>
        <v>0</v>
      </c>
      <c r="E83" s="58">
        <f t="shared" si="33"/>
        <v>0</v>
      </c>
      <c r="F83" s="13">
        <f t="shared" si="33"/>
        <v>0</v>
      </c>
      <c r="G83" s="13">
        <f t="shared" si="33"/>
        <v>0</v>
      </c>
      <c r="H83" s="13">
        <f t="shared" si="33"/>
        <v>0</v>
      </c>
      <c r="I83" s="13">
        <f aca="true" t="shared" si="34" ref="I83:M84">SUM(I88+I103+I108)</f>
        <v>0</v>
      </c>
      <c r="J83" s="13">
        <f t="shared" si="34"/>
        <v>0</v>
      </c>
      <c r="K83" s="13">
        <f t="shared" si="34"/>
        <v>0</v>
      </c>
      <c r="L83" s="13">
        <f t="shared" si="34"/>
        <v>0</v>
      </c>
      <c r="M83" s="13">
        <f t="shared" si="34"/>
        <v>0</v>
      </c>
      <c r="N83" s="14"/>
      <c r="O83" s="2"/>
    </row>
    <row r="84" spans="1:15" ht="20.25" customHeight="1">
      <c r="A84" s="10"/>
      <c r="B84" s="14" t="s">
        <v>6</v>
      </c>
      <c r="C84" s="12"/>
      <c r="D84" s="13">
        <f>SUM(D89+D104+D109)</f>
        <v>0</v>
      </c>
      <c r="E84" s="58">
        <f t="shared" si="33"/>
        <v>0</v>
      </c>
      <c r="F84" s="13">
        <f t="shared" si="33"/>
        <v>0</v>
      </c>
      <c r="G84" s="13">
        <f t="shared" si="33"/>
        <v>0</v>
      </c>
      <c r="H84" s="13">
        <f t="shared" si="33"/>
        <v>0</v>
      </c>
      <c r="I84" s="13">
        <f t="shared" si="34"/>
        <v>0</v>
      </c>
      <c r="J84" s="13">
        <f t="shared" si="34"/>
        <v>0</v>
      </c>
      <c r="K84" s="13">
        <f t="shared" si="34"/>
        <v>0</v>
      </c>
      <c r="L84" s="13">
        <f t="shared" si="34"/>
        <v>0</v>
      </c>
      <c r="M84" s="13">
        <f t="shared" si="34"/>
        <v>0</v>
      </c>
      <c r="N84" s="14"/>
      <c r="O84" s="2"/>
    </row>
    <row r="85" spans="1:15" ht="20.25" customHeight="1">
      <c r="A85" s="10"/>
      <c r="B85" s="14" t="s">
        <v>7</v>
      </c>
      <c r="C85" s="12"/>
      <c r="D85" s="13">
        <f>SUM(F85:M85)</f>
        <v>9023.34712576</v>
      </c>
      <c r="E85" s="58">
        <f>SUM(E90+E105+E110)</f>
        <v>1212.55</v>
      </c>
      <c r="F85" s="13">
        <f>SUM(F90+F105+F110)</f>
        <v>1112.55</v>
      </c>
      <c r="G85" s="13">
        <f aca="true" t="shared" si="35" ref="G85:M85">SUM(G90+G105+G110)</f>
        <v>1119.1436</v>
      </c>
      <c r="H85" s="13">
        <f t="shared" si="35"/>
        <v>1126.0009440000001</v>
      </c>
      <c r="I85" s="13">
        <f t="shared" si="35"/>
        <v>1133.13258176</v>
      </c>
      <c r="J85" s="13">
        <f t="shared" si="35"/>
        <v>1133.13</v>
      </c>
      <c r="K85" s="13">
        <f>SUM(K90+K105+K110)</f>
        <v>1133.13</v>
      </c>
      <c r="L85" s="13">
        <f>SUM(L90+L105+L110)</f>
        <v>1133.13</v>
      </c>
      <c r="M85" s="13">
        <f t="shared" si="35"/>
        <v>1133.13</v>
      </c>
      <c r="N85" s="14"/>
      <c r="O85" s="2"/>
    </row>
    <row r="86" spans="1:15" ht="27.75" customHeight="1">
      <c r="A86" s="10"/>
      <c r="B86" s="14" t="s">
        <v>8</v>
      </c>
      <c r="C86" s="12"/>
      <c r="D86" s="13">
        <f>SUM(D91+D106+D111)</f>
        <v>0</v>
      </c>
      <c r="E86" s="58">
        <f>SUM(E91+E106+E111)</f>
        <v>0</v>
      </c>
      <c r="F86" s="13">
        <f>SUM(F91+F106+F111)</f>
        <v>0</v>
      </c>
      <c r="G86" s="13">
        <f aca="true" t="shared" si="36" ref="G86:M86">SUM(G91+G106+G111)</f>
        <v>0</v>
      </c>
      <c r="H86" s="13">
        <f t="shared" si="36"/>
        <v>0</v>
      </c>
      <c r="I86" s="13">
        <f t="shared" si="36"/>
        <v>0</v>
      </c>
      <c r="J86" s="13">
        <f t="shared" si="36"/>
        <v>0</v>
      </c>
      <c r="K86" s="13">
        <f t="shared" si="36"/>
        <v>0</v>
      </c>
      <c r="L86" s="13">
        <f t="shared" si="36"/>
        <v>0</v>
      </c>
      <c r="M86" s="13">
        <f t="shared" si="36"/>
        <v>0</v>
      </c>
      <c r="N86" s="14"/>
      <c r="O86" s="2"/>
    </row>
    <row r="87" spans="1:15" ht="42" customHeight="1">
      <c r="A87" s="10" t="s">
        <v>20</v>
      </c>
      <c r="B87" s="11" t="s">
        <v>11</v>
      </c>
      <c r="C87" s="12"/>
      <c r="D87" s="13">
        <f>SUM(E87:M87)</f>
        <v>0</v>
      </c>
      <c r="E87" s="58">
        <f aca="true" t="shared" si="37" ref="E87:M87">SUM(E92)</f>
        <v>0</v>
      </c>
      <c r="F87" s="13">
        <f t="shared" si="37"/>
        <v>0</v>
      </c>
      <c r="G87" s="13">
        <f t="shared" si="37"/>
        <v>0</v>
      </c>
      <c r="H87" s="13">
        <f t="shared" si="37"/>
        <v>0</v>
      </c>
      <c r="I87" s="13">
        <v>0</v>
      </c>
      <c r="J87" s="13">
        <v>0</v>
      </c>
      <c r="K87" s="13">
        <f t="shared" si="37"/>
        <v>0</v>
      </c>
      <c r="L87" s="13">
        <f t="shared" si="37"/>
        <v>0</v>
      </c>
      <c r="M87" s="13">
        <f t="shared" si="37"/>
        <v>0</v>
      </c>
      <c r="N87" s="14"/>
      <c r="O87" s="2"/>
    </row>
    <row r="88" spans="1:15" ht="20.25" customHeight="1">
      <c r="A88" s="10"/>
      <c r="B88" s="14" t="s">
        <v>5</v>
      </c>
      <c r="C88" s="12"/>
      <c r="D88" s="13">
        <f aca="true" t="shared" si="38" ref="D88:I91">SUM(D93)</f>
        <v>0</v>
      </c>
      <c r="E88" s="58">
        <f t="shared" si="38"/>
        <v>0</v>
      </c>
      <c r="F88" s="13">
        <f t="shared" si="38"/>
        <v>0</v>
      </c>
      <c r="G88" s="13">
        <f t="shared" si="38"/>
        <v>0</v>
      </c>
      <c r="H88" s="13">
        <f t="shared" si="38"/>
        <v>0</v>
      </c>
      <c r="I88" s="13">
        <f t="shared" si="38"/>
        <v>0</v>
      </c>
      <c r="J88" s="13">
        <f aca="true" t="shared" si="39" ref="J88:M91">SUM(J93)</f>
        <v>0</v>
      </c>
      <c r="K88" s="13">
        <f t="shared" si="39"/>
        <v>0</v>
      </c>
      <c r="L88" s="13">
        <f t="shared" si="39"/>
        <v>0</v>
      </c>
      <c r="M88" s="13">
        <f t="shared" si="39"/>
        <v>0</v>
      </c>
      <c r="N88" s="14"/>
      <c r="O88" s="2"/>
    </row>
    <row r="89" spans="1:15" ht="20.25" customHeight="1">
      <c r="A89" s="10"/>
      <c r="B89" s="14" t="s">
        <v>6</v>
      </c>
      <c r="C89" s="12"/>
      <c r="D89" s="13">
        <f t="shared" si="38"/>
        <v>0</v>
      </c>
      <c r="E89" s="58">
        <f t="shared" si="38"/>
        <v>0</v>
      </c>
      <c r="F89" s="13">
        <f t="shared" si="38"/>
        <v>0</v>
      </c>
      <c r="G89" s="13">
        <f t="shared" si="38"/>
        <v>0</v>
      </c>
      <c r="H89" s="13">
        <f t="shared" si="38"/>
        <v>0</v>
      </c>
      <c r="I89" s="13">
        <f t="shared" si="38"/>
        <v>0</v>
      </c>
      <c r="J89" s="13">
        <f t="shared" si="39"/>
        <v>0</v>
      </c>
      <c r="K89" s="13">
        <f t="shared" si="39"/>
        <v>0</v>
      </c>
      <c r="L89" s="13">
        <f t="shared" si="39"/>
        <v>0</v>
      </c>
      <c r="M89" s="13">
        <f t="shared" si="39"/>
        <v>0</v>
      </c>
      <c r="N89" s="14"/>
      <c r="O89" s="2"/>
    </row>
    <row r="90" spans="1:15" ht="20.25" customHeight="1">
      <c r="A90" s="10"/>
      <c r="B90" s="14" t="s">
        <v>7</v>
      </c>
      <c r="C90" s="12"/>
      <c r="D90" s="13">
        <f>SUM(E90:M90)</f>
        <v>0</v>
      </c>
      <c r="E90" s="58">
        <f t="shared" si="38"/>
        <v>0</v>
      </c>
      <c r="F90" s="13">
        <f t="shared" si="38"/>
        <v>0</v>
      </c>
      <c r="G90" s="13">
        <f t="shared" si="38"/>
        <v>0</v>
      </c>
      <c r="H90" s="13">
        <f t="shared" si="38"/>
        <v>0</v>
      </c>
      <c r="I90" s="13">
        <v>0</v>
      </c>
      <c r="J90" s="13">
        <v>0</v>
      </c>
      <c r="K90" s="13">
        <f>SUM(K95+K100)</f>
        <v>0</v>
      </c>
      <c r="L90" s="13">
        <f t="shared" si="39"/>
        <v>0</v>
      </c>
      <c r="M90" s="13">
        <f t="shared" si="39"/>
        <v>0</v>
      </c>
      <c r="N90" s="14"/>
      <c r="O90" s="2"/>
    </row>
    <row r="91" spans="1:15" ht="31.5" customHeight="1">
      <c r="A91" s="10"/>
      <c r="B91" s="14" t="s">
        <v>8</v>
      </c>
      <c r="C91" s="12"/>
      <c r="D91" s="13">
        <f t="shared" si="38"/>
        <v>0</v>
      </c>
      <c r="E91" s="58">
        <f t="shared" si="38"/>
        <v>0</v>
      </c>
      <c r="F91" s="13">
        <f t="shared" si="38"/>
        <v>0</v>
      </c>
      <c r="G91" s="13">
        <f t="shared" si="38"/>
        <v>0</v>
      </c>
      <c r="H91" s="13">
        <f t="shared" si="38"/>
        <v>0</v>
      </c>
      <c r="I91" s="13">
        <f t="shared" si="38"/>
        <v>0</v>
      </c>
      <c r="J91" s="13">
        <f t="shared" si="39"/>
        <v>0</v>
      </c>
      <c r="K91" s="13">
        <f t="shared" si="39"/>
        <v>0</v>
      </c>
      <c r="L91" s="13">
        <f t="shared" si="39"/>
        <v>0</v>
      </c>
      <c r="M91" s="13">
        <f t="shared" si="39"/>
        <v>0</v>
      </c>
      <c r="N91" s="14"/>
      <c r="O91" s="2"/>
    </row>
    <row r="92" spans="1:15" ht="50.25" customHeight="1">
      <c r="A92" s="10" t="s">
        <v>62</v>
      </c>
      <c r="B92" s="15" t="s">
        <v>113</v>
      </c>
      <c r="C92" s="14" t="s">
        <v>63</v>
      </c>
      <c r="D92" s="13">
        <f>SUM(E92:M92)</f>
        <v>0</v>
      </c>
      <c r="E92" s="58">
        <f aca="true" t="shared" si="40" ref="E92:M92">SUM(E93:E96)</f>
        <v>0</v>
      </c>
      <c r="F92" s="13">
        <f t="shared" si="40"/>
        <v>0</v>
      </c>
      <c r="G92" s="13">
        <f t="shared" si="40"/>
        <v>0</v>
      </c>
      <c r="H92" s="13">
        <f t="shared" si="40"/>
        <v>0</v>
      </c>
      <c r="I92" s="13">
        <v>0</v>
      </c>
      <c r="J92" s="13">
        <v>0</v>
      </c>
      <c r="K92" s="13">
        <f>SUM(K93:K96)</f>
        <v>0</v>
      </c>
      <c r="L92" s="13">
        <f t="shared" si="40"/>
        <v>0</v>
      </c>
      <c r="M92" s="13">
        <f t="shared" si="40"/>
        <v>0</v>
      </c>
      <c r="N92" s="14" t="s">
        <v>90</v>
      </c>
      <c r="O92" s="2"/>
    </row>
    <row r="93" spans="1:15" ht="20.25" customHeight="1">
      <c r="A93" s="10"/>
      <c r="B93" s="14" t="s">
        <v>5</v>
      </c>
      <c r="C93" s="12"/>
      <c r="D93" s="13">
        <v>0</v>
      </c>
      <c r="E93" s="58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4"/>
      <c r="O93" s="2"/>
    </row>
    <row r="94" spans="1:15" ht="20.25" customHeight="1">
      <c r="A94" s="10"/>
      <c r="B94" s="14" t="s">
        <v>6</v>
      </c>
      <c r="C94" s="12"/>
      <c r="D94" s="13">
        <v>0</v>
      </c>
      <c r="E94" s="58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4"/>
      <c r="O94" s="2"/>
    </row>
    <row r="95" spans="1:15" ht="20.25" customHeight="1">
      <c r="A95" s="10"/>
      <c r="B95" s="14" t="s">
        <v>7</v>
      </c>
      <c r="C95" s="12"/>
      <c r="D95" s="13">
        <f>SUM(E95:M95)</f>
        <v>0</v>
      </c>
      <c r="E95" s="58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4"/>
      <c r="O95" s="2"/>
    </row>
    <row r="96" spans="1:15" ht="30.75" customHeight="1">
      <c r="A96" s="10"/>
      <c r="B96" s="14" t="s">
        <v>8</v>
      </c>
      <c r="C96" s="12"/>
      <c r="D96" s="13">
        <v>0</v>
      </c>
      <c r="E96" s="58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4"/>
      <c r="O96" s="2"/>
    </row>
    <row r="97" spans="1:15" ht="50.25" customHeight="1">
      <c r="A97" s="10" t="s">
        <v>115</v>
      </c>
      <c r="B97" s="15" t="s">
        <v>114</v>
      </c>
      <c r="C97" s="14" t="s">
        <v>63</v>
      </c>
      <c r="D97" s="13">
        <f>SUM(E97:M97)</f>
        <v>0</v>
      </c>
      <c r="E97" s="58">
        <f>SUM(E98:E101)</f>
        <v>0</v>
      </c>
      <c r="F97" s="13">
        <f>SUM(F98:F101)</f>
        <v>0</v>
      </c>
      <c r="G97" s="13">
        <f>SUM(G98:G101)</f>
        <v>0</v>
      </c>
      <c r="H97" s="13">
        <f>SUM(H98:H101)</f>
        <v>0</v>
      </c>
      <c r="I97" s="13">
        <v>0</v>
      </c>
      <c r="J97" s="13">
        <v>0</v>
      </c>
      <c r="K97" s="13">
        <f>SUM(K98:K101)</f>
        <v>0</v>
      </c>
      <c r="L97" s="13">
        <f>SUM(L98:L101)</f>
        <v>0</v>
      </c>
      <c r="M97" s="13">
        <f>SUM(M98:M101)</f>
        <v>0</v>
      </c>
      <c r="N97" s="14" t="s">
        <v>90</v>
      </c>
      <c r="O97" s="2"/>
    </row>
    <row r="98" spans="1:15" ht="30.75" customHeight="1">
      <c r="A98" s="10"/>
      <c r="B98" s="14" t="s">
        <v>5</v>
      </c>
      <c r="C98" s="12"/>
      <c r="D98" s="13">
        <v>0</v>
      </c>
      <c r="E98" s="58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4"/>
      <c r="O98" s="2"/>
    </row>
    <row r="99" spans="1:15" ht="30.75" customHeight="1">
      <c r="A99" s="10"/>
      <c r="B99" s="14" t="s">
        <v>6</v>
      </c>
      <c r="C99" s="12"/>
      <c r="D99" s="13">
        <v>0</v>
      </c>
      <c r="E99" s="58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4"/>
      <c r="O99" s="2"/>
    </row>
    <row r="100" spans="1:15" ht="30.75" customHeight="1">
      <c r="A100" s="10"/>
      <c r="B100" s="14" t="s">
        <v>7</v>
      </c>
      <c r="C100" s="12"/>
      <c r="D100" s="13">
        <f>SUM(E100:M100)</f>
        <v>0</v>
      </c>
      <c r="E100" s="58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4"/>
      <c r="O100" s="2"/>
    </row>
    <row r="101" spans="1:15" ht="30.75" customHeight="1">
      <c r="A101" s="10"/>
      <c r="B101" s="14" t="s">
        <v>8</v>
      </c>
      <c r="C101" s="12"/>
      <c r="D101" s="13">
        <v>0</v>
      </c>
      <c r="E101" s="58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4"/>
      <c r="O101" s="2"/>
    </row>
    <row r="102" spans="1:15" ht="64.5" customHeight="1">
      <c r="A102" s="10" t="s">
        <v>21</v>
      </c>
      <c r="B102" s="11" t="s">
        <v>12</v>
      </c>
      <c r="C102" s="12"/>
      <c r="D102" s="13">
        <f aca="true" t="shared" si="41" ref="D102:I102">SUM(D103+D104+D105+D106)</f>
        <v>0</v>
      </c>
      <c r="E102" s="58">
        <f t="shared" si="41"/>
        <v>0</v>
      </c>
      <c r="F102" s="13">
        <f t="shared" si="41"/>
        <v>0</v>
      </c>
      <c r="G102" s="13">
        <f t="shared" si="41"/>
        <v>0</v>
      </c>
      <c r="H102" s="13">
        <f t="shared" si="41"/>
        <v>0</v>
      </c>
      <c r="I102" s="13">
        <f t="shared" si="41"/>
        <v>0</v>
      </c>
      <c r="J102" s="13">
        <f>SUM(J103+J104+J105+J106)</f>
        <v>0</v>
      </c>
      <c r="K102" s="13">
        <f>SUM(K103+K104+K105+K106)</f>
        <v>0</v>
      </c>
      <c r="L102" s="13">
        <f>SUM(L103+L104+L105+L106)</f>
        <v>0</v>
      </c>
      <c r="M102" s="13">
        <f>SUM(M103+M104+M105+M106)</f>
        <v>0</v>
      </c>
      <c r="N102" s="14"/>
      <c r="O102" s="2"/>
    </row>
    <row r="103" spans="1:15" ht="22.5" customHeight="1">
      <c r="A103" s="10"/>
      <c r="B103" s="14" t="s">
        <v>5</v>
      </c>
      <c r="C103" s="12"/>
      <c r="D103" s="13">
        <v>0</v>
      </c>
      <c r="E103" s="58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4"/>
      <c r="O103" s="2"/>
    </row>
    <row r="104" spans="1:15" ht="20.25" customHeight="1">
      <c r="A104" s="10"/>
      <c r="B104" s="14" t="s">
        <v>6</v>
      </c>
      <c r="C104" s="12"/>
      <c r="D104" s="13">
        <v>0</v>
      </c>
      <c r="E104" s="58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4"/>
      <c r="O104" s="2"/>
    </row>
    <row r="105" spans="1:15" ht="20.25" customHeight="1">
      <c r="A105" s="10"/>
      <c r="B105" s="14" t="s">
        <v>7</v>
      </c>
      <c r="C105" s="12"/>
      <c r="D105" s="13">
        <v>0</v>
      </c>
      <c r="E105" s="58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4"/>
      <c r="O105" s="2"/>
    </row>
    <row r="106" spans="1:15" ht="31.5" customHeight="1">
      <c r="A106" s="10"/>
      <c r="B106" s="14" t="s">
        <v>8</v>
      </c>
      <c r="C106" s="12"/>
      <c r="D106" s="13">
        <v>0</v>
      </c>
      <c r="E106" s="58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4"/>
      <c r="O106" s="2"/>
    </row>
    <row r="107" spans="1:15" ht="43.5" customHeight="1">
      <c r="A107" s="10" t="s">
        <v>27</v>
      </c>
      <c r="B107" s="11" t="s">
        <v>72</v>
      </c>
      <c r="C107" s="12"/>
      <c r="D107" s="13">
        <f>SUM(F107:M107)</f>
        <v>9023.34712576</v>
      </c>
      <c r="E107" s="58">
        <f aca="true" t="shared" si="42" ref="E107:M107">SUM(E114+E120)</f>
        <v>1212.55</v>
      </c>
      <c r="F107" s="13">
        <f t="shared" si="42"/>
        <v>1112.55</v>
      </c>
      <c r="G107" s="13">
        <f t="shared" si="42"/>
        <v>1119.1436</v>
      </c>
      <c r="H107" s="13">
        <f t="shared" si="42"/>
        <v>1126.0009440000001</v>
      </c>
      <c r="I107" s="13">
        <f t="shared" si="42"/>
        <v>1133.13258176</v>
      </c>
      <c r="J107" s="13">
        <f t="shared" si="42"/>
        <v>1133.13</v>
      </c>
      <c r="K107" s="13">
        <f t="shared" si="42"/>
        <v>1133.13</v>
      </c>
      <c r="L107" s="13">
        <f t="shared" si="42"/>
        <v>1133.13</v>
      </c>
      <c r="M107" s="13">
        <f t="shared" si="42"/>
        <v>1133.13</v>
      </c>
      <c r="N107" s="14"/>
      <c r="O107" s="2"/>
    </row>
    <row r="108" spans="1:15" ht="20.25" customHeight="1">
      <c r="A108" s="10"/>
      <c r="B108" s="14" t="s">
        <v>5</v>
      </c>
      <c r="C108" s="12"/>
      <c r="D108" s="13">
        <f aca="true" t="shared" si="43" ref="D108:M111">SUM(D115+D121)</f>
        <v>0</v>
      </c>
      <c r="E108" s="58">
        <f t="shared" si="43"/>
        <v>0</v>
      </c>
      <c r="F108" s="13">
        <f t="shared" si="43"/>
        <v>0</v>
      </c>
      <c r="G108" s="13">
        <f t="shared" si="43"/>
        <v>0</v>
      </c>
      <c r="H108" s="13">
        <f t="shared" si="43"/>
        <v>0</v>
      </c>
      <c r="I108" s="13">
        <f t="shared" si="43"/>
        <v>0</v>
      </c>
      <c r="J108" s="13">
        <f aca="true" t="shared" si="44" ref="J108:M109">SUM(J115+J121)</f>
        <v>0</v>
      </c>
      <c r="K108" s="13">
        <f t="shared" si="44"/>
        <v>0</v>
      </c>
      <c r="L108" s="13">
        <f t="shared" si="44"/>
        <v>0</v>
      </c>
      <c r="M108" s="13">
        <f t="shared" si="44"/>
        <v>0</v>
      </c>
      <c r="N108" s="14"/>
      <c r="O108" s="2"/>
    </row>
    <row r="109" spans="1:15" ht="20.25" customHeight="1">
      <c r="A109" s="10"/>
      <c r="B109" s="14" t="s">
        <v>6</v>
      </c>
      <c r="C109" s="12"/>
      <c r="D109" s="13">
        <f t="shared" si="43"/>
        <v>0</v>
      </c>
      <c r="E109" s="58">
        <f t="shared" si="43"/>
        <v>0</v>
      </c>
      <c r="F109" s="13">
        <f t="shared" si="43"/>
        <v>0</v>
      </c>
      <c r="G109" s="13">
        <f t="shared" si="43"/>
        <v>0</v>
      </c>
      <c r="H109" s="13">
        <f t="shared" si="43"/>
        <v>0</v>
      </c>
      <c r="I109" s="13">
        <f t="shared" si="43"/>
        <v>0</v>
      </c>
      <c r="J109" s="13">
        <f t="shared" si="44"/>
        <v>0</v>
      </c>
      <c r="K109" s="13">
        <f t="shared" si="44"/>
        <v>0</v>
      </c>
      <c r="L109" s="13">
        <f t="shared" si="44"/>
        <v>0</v>
      </c>
      <c r="M109" s="13">
        <f t="shared" si="44"/>
        <v>0</v>
      </c>
      <c r="N109" s="14"/>
      <c r="O109" s="2"/>
    </row>
    <row r="110" spans="1:15" ht="20.25" customHeight="1">
      <c r="A110" s="10"/>
      <c r="B110" s="14" t="s">
        <v>7</v>
      </c>
      <c r="C110" s="12"/>
      <c r="D110" s="13">
        <f>SUM(F110:M110)</f>
        <v>9023.34712576</v>
      </c>
      <c r="E110" s="58">
        <f t="shared" si="43"/>
        <v>1212.55</v>
      </c>
      <c r="F110" s="13">
        <f t="shared" si="43"/>
        <v>1112.55</v>
      </c>
      <c r="G110" s="13">
        <f t="shared" si="43"/>
        <v>1119.1436</v>
      </c>
      <c r="H110" s="13">
        <f t="shared" si="43"/>
        <v>1126.0009440000001</v>
      </c>
      <c r="I110" s="13">
        <f t="shared" si="43"/>
        <v>1133.13258176</v>
      </c>
      <c r="J110" s="13">
        <f t="shared" si="43"/>
        <v>1133.13</v>
      </c>
      <c r="K110" s="13">
        <f t="shared" si="43"/>
        <v>1133.13</v>
      </c>
      <c r="L110" s="13">
        <f>SUM(L117,L123)</f>
        <v>1133.13</v>
      </c>
      <c r="M110" s="13">
        <f>SUM(M117,M123)</f>
        <v>1133.13</v>
      </c>
      <c r="N110" s="14"/>
      <c r="O110" s="2"/>
    </row>
    <row r="111" spans="1:15" ht="27.75" customHeight="1">
      <c r="A111" s="10"/>
      <c r="B111" s="14" t="s">
        <v>8</v>
      </c>
      <c r="C111" s="12"/>
      <c r="D111" s="13">
        <f t="shared" si="43"/>
        <v>0</v>
      </c>
      <c r="E111" s="58">
        <f t="shared" si="43"/>
        <v>0</v>
      </c>
      <c r="F111" s="13">
        <f t="shared" si="43"/>
        <v>0</v>
      </c>
      <c r="G111" s="13">
        <f t="shared" si="43"/>
        <v>0</v>
      </c>
      <c r="H111" s="13">
        <f t="shared" si="43"/>
        <v>0</v>
      </c>
      <c r="I111" s="13">
        <f t="shared" si="43"/>
        <v>0</v>
      </c>
      <c r="J111" s="13">
        <f t="shared" si="43"/>
        <v>0</v>
      </c>
      <c r="K111" s="13">
        <f t="shared" si="43"/>
        <v>0</v>
      </c>
      <c r="L111" s="13">
        <f t="shared" si="43"/>
        <v>0</v>
      </c>
      <c r="M111" s="13">
        <f t="shared" si="43"/>
        <v>0</v>
      </c>
      <c r="N111" s="14"/>
      <c r="O111" s="2"/>
    </row>
    <row r="112" spans="1:15" ht="18" customHeight="1">
      <c r="A112" s="10"/>
      <c r="B112" s="67" t="s">
        <v>54</v>
      </c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9"/>
      <c r="O112" s="2"/>
    </row>
    <row r="113" spans="1:15" ht="15" customHeight="1">
      <c r="A113" s="10"/>
      <c r="B113" s="67" t="s">
        <v>79</v>
      </c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9"/>
      <c r="O113" s="2"/>
    </row>
    <row r="114" spans="1:15" ht="75" customHeight="1">
      <c r="A114" s="10" t="s">
        <v>41</v>
      </c>
      <c r="B114" s="28" t="s">
        <v>73</v>
      </c>
      <c r="C114" s="14" t="s">
        <v>65</v>
      </c>
      <c r="D114" s="13">
        <f>SUM(F114:M114)</f>
        <v>7581.68</v>
      </c>
      <c r="E114" s="58">
        <f aca="true" t="shared" si="45" ref="E114:M114">SUM(E115+E116+E117+E118)</f>
        <v>947.71</v>
      </c>
      <c r="F114" s="13">
        <f t="shared" si="45"/>
        <v>947.71</v>
      </c>
      <c r="G114" s="13">
        <f t="shared" si="45"/>
        <v>947.71</v>
      </c>
      <c r="H114" s="13">
        <f t="shared" si="45"/>
        <v>947.71</v>
      </c>
      <c r="I114" s="13">
        <f t="shared" si="45"/>
        <v>947.71</v>
      </c>
      <c r="J114" s="13">
        <f t="shared" si="45"/>
        <v>947.71</v>
      </c>
      <c r="K114" s="13">
        <f t="shared" si="45"/>
        <v>947.71</v>
      </c>
      <c r="L114" s="13">
        <f t="shared" si="45"/>
        <v>947.71</v>
      </c>
      <c r="M114" s="13">
        <f t="shared" si="45"/>
        <v>947.71</v>
      </c>
      <c r="N114" s="14" t="s">
        <v>84</v>
      </c>
      <c r="O114" s="2"/>
    </row>
    <row r="115" spans="1:15" ht="24" customHeight="1">
      <c r="A115" s="10"/>
      <c r="B115" s="17" t="s">
        <v>5</v>
      </c>
      <c r="C115" s="12"/>
      <c r="D115" s="13">
        <v>0</v>
      </c>
      <c r="E115" s="58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4"/>
      <c r="O115" s="2"/>
    </row>
    <row r="116" spans="1:15" ht="18.75" customHeight="1">
      <c r="A116" s="10"/>
      <c r="B116" s="17" t="s">
        <v>6</v>
      </c>
      <c r="C116" s="12"/>
      <c r="D116" s="13">
        <v>0</v>
      </c>
      <c r="E116" s="58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4"/>
      <c r="O116" s="2"/>
    </row>
    <row r="117" spans="1:15" ht="18" customHeight="1">
      <c r="A117" s="10"/>
      <c r="B117" s="17" t="s">
        <v>7</v>
      </c>
      <c r="C117" s="12"/>
      <c r="D117" s="13">
        <f>SUM(F117:M117)</f>
        <v>7581.68</v>
      </c>
      <c r="E117" s="58">
        <v>947.71</v>
      </c>
      <c r="F117" s="13">
        <v>947.71</v>
      </c>
      <c r="G117" s="13">
        <v>947.71</v>
      </c>
      <c r="H117" s="13">
        <v>947.71</v>
      </c>
      <c r="I117" s="13">
        <v>947.71</v>
      </c>
      <c r="J117" s="13">
        <v>947.71</v>
      </c>
      <c r="K117" s="13">
        <v>947.71</v>
      </c>
      <c r="L117" s="13">
        <v>947.71</v>
      </c>
      <c r="M117" s="13">
        <v>947.71</v>
      </c>
      <c r="N117" s="14"/>
      <c r="O117" s="2"/>
    </row>
    <row r="118" spans="1:15" ht="25.5" customHeight="1">
      <c r="A118" s="10"/>
      <c r="B118" s="17" t="s">
        <v>35</v>
      </c>
      <c r="C118" s="12"/>
      <c r="D118" s="13">
        <v>0</v>
      </c>
      <c r="E118" s="58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4"/>
      <c r="O118" s="2"/>
    </row>
    <row r="119" spans="1:15" ht="16.5" customHeight="1">
      <c r="A119" s="10"/>
      <c r="B119" s="67" t="s">
        <v>52</v>
      </c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9"/>
      <c r="O119" s="2"/>
    </row>
    <row r="120" spans="1:15" ht="75" customHeight="1">
      <c r="A120" s="10" t="s">
        <v>28</v>
      </c>
      <c r="B120" s="15" t="s">
        <v>74</v>
      </c>
      <c r="C120" s="14" t="s">
        <v>66</v>
      </c>
      <c r="D120" s="13">
        <f>SUM(F120:M120)</f>
        <v>1441.66712576</v>
      </c>
      <c r="E120" s="58">
        <f aca="true" t="shared" si="46" ref="E120:M120">SUM(E121:E124)</f>
        <v>264.84</v>
      </c>
      <c r="F120" s="13">
        <f t="shared" si="46"/>
        <v>164.84</v>
      </c>
      <c r="G120" s="13">
        <f t="shared" si="46"/>
        <v>171.4336</v>
      </c>
      <c r="H120" s="13">
        <f t="shared" si="46"/>
        <v>178.29094400000002</v>
      </c>
      <c r="I120" s="13">
        <f t="shared" si="46"/>
        <v>185.42258176</v>
      </c>
      <c r="J120" s="13">
        <f t="shared" si="46"/>
        <v>185.42</v>
      </c>
      <c r="K120" s="13">
        <f t="shared" si="46"/>
        <v>185.42</v>
      </c>
      <c r="L120" s="13">
        <f t="shared" si="46"/>
        <v>185.42</v>
      </c>
      <c r="M120" s="13">
        <f t="shared" si="46"/>
        <v>185.42</v>
      </c>
      <c r="N120" s="14" t="s">
        <v>90</v>
      </c>
      <c r="O120" s="2"/>
    </row>
    <row r="121" spans="1:15" ht="24" customHeight="1">
      <c r="A121" s="10"/>
      <c r="B121" s="14" t="s">
        <v>5</v>
      </c>
      <c r="C121" s="12"/>
      <c r="D121" s="13">
        <v>0</v>
      </c>
      <c r="E121" s="58">
        <v>0</v>
      </c>
      <c r="F121" s="13">
        <v>0</v>
      </c>
      <c r="G121" s="13">
        <v>0</v>
      </c>
      <c r="H121" s="13">
        <v>0</v>
      </c>
      <c r="I121" s="38">
        <v>0</v>
      </c>
      <c r="J121" s="13">
        <v>0</v>
      </c>
      <c r="K121" s="13">
        <v>0</v>
      </c>
      <c r="L121" s="13">
        <v>0</v>
      </c>
      <c r="M121" s="13">
        <v>0</v>
      </c>
      <c r="N121" s="14"/>
      <c r="O121" s="2"/>
    </row>
    <row r="122" spans="1:15" ht="18" customHeight="1">
      <c r="A122" s="10"/>
      <c r="B122" s="14" t="s">
        <v>6</v>
      </c>
      <c r="C122" s="12"/>
      <c r="D122" s="13">
        <v>0</v>
      </c>
      <c r="E122" s="58">
        <v>0</v>
      </c>
      <c r="F122" s="13">
        <v>0</v>
      </c>
      <c r="G122" s="13">
        <v>0</v>
      </c>
      <c r="H122" s="13">
        <v>0</v>
      </c>
      <c r="I122" s="38">
        <v>0</v>
      </c>
      <c r="J122" s="13">
        <v>0</v>
      </c>
      <c r="K122" s="13">
        <v>0</v>
      </c>
      <c r="L122" s="13">
        <v>0</v>
      </c>
      <c r="M122" s="13">
        <v>0</v>
      </c>
      <c r="N122" s="14"/>
      <c r="O122" s="2"/>
    </row>
    <row r="123" spans="1:15" ht="18" customHeight="1">
      <c r="A123" s="10"/>
      <c r="B123" s="14" t="s">
        <v>7</v>
      </c>
      <c r="C123" s="12"/>
      <c r="D123" s="13">
        <f>SUM(F123:M123)</f>
        <v>1441.66712576</v>
      </c>
      <c r="E123" s="58">
        <v>264.84</v>
      </c>
      <c r="F123" s="13">
        <v>164.84</v>
      </c>
      <c r="G123" s="13">
        <f>F123+(F123*0.04)</f>
        <v>171.4336</v>
      </c>
      <c r="H123" s="13">
        <f>G123+(G123*0.04)</f>
        <v>178.29094400000002</v>
      </c>
      <c r="I123" s="13">
        <f>H123+(H123*0.04)</f>
        <v>185.42258176</v>
      </c>
      <c r="J123" s="13">
        <v>185.42</v>
      </c>
      <c r="K123" s="13">
        <v>185.42</v>
      </c>
      <c r="L123" s="13">
        <v>185.42</v>
      </c>
      <c r="M123" s="13">
        <v>185.42</v>
      </c>
      <c r="N123" s="14"/>
      <c r="O123" s="2"/>
    </row>
    <row r="124" spans="1:15" ht="22.5" customHeight="1">
      <c r="A124" s="10"/>
      <c r="B124" s="14" t="s">
        <v>35</v>
      </c>
      <c r="C124" s="12"/>
      <c r="D124" s="13">
        <v>0</v>
      </c>
      <c r="E124" s="58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4"/>
      <c r="O124" s="2"/>
    </row>
    <row r="125" spans="1:15" ht="81" customHeight="1">
      <c r="A125" s="49" t="s">
        <v>42</v>
      </c>
      <c r="B125" s="50" t="s">
        <v>106</v>
      </c>
      <c r="C125" s="51"/>
      <c r="D125" s="16">
        <f>SUM(F125:M125)</f>
        <v>8313.918199999998</v>
      </c>
      <c r="E125" s="16">
        <f aca="true" t="shared" si="47" ref="E125:J125">SUM(E130+E135+E140)</f>
        <v>1010.96</v>
      </c>
      <c r="F125" s="16">
        <f t="shared" si="47"/>
        <v>1010.96</v>
      </c>
      <c r="G125" s="16">
        <f t="shared" si="47"/>
        <v>1043.28</v>
      </c>
      <c r="H125" s="16">
        <f t="shared" si="47"/>
        <v>1043.28</v>
      </c>
      <c r="I125" s="16">
        <f t="shared" si="47"/>
        <v>1043.28</v>
      </c>
      <c r="J125" s="16">
        <f t="shared" si="47"/>
        <v>1043.28</v>
      </c>
      <c r="K125" s="16">
        <f aca="true" t="shared" si="48" ref="J125:M129">SUM(K130+K135+K140)</f>
        <v>1043.279</v>
      </c>
      <c r="L125" s="16">
        <f t="shared" si="48"/>
        <v>1043.2796</v>
      </c>
      <c r="M125" s="16">
        <f t="shared" si="48"/>
        <v>1043.2796</v>
      </c>
      <c r="N125" s="14"/>
      <c r="O125" s="2"/>
    </row>
    <row r="126" spans="1:15" ht="20.25" customHeight="1">
      <c r="A126" s="10"/>
      <c r="B126" s="14" t="s">
        <v>5</v>
      </c>
      <c r="C126" s="12"/>
      <c r="D126" s="13">
        <f aca="true" t="shared" si="49" ref="D126:I129">SUM(D131+D136+D141)</f>
        <v>0</v>
      </c>
      <c r="E126" s="58">
        <f t="shared" si="49"/>
        <v>0</v>
      </c>
      <c r="F126" s="13">
        <f t="shared" si="49"/>
        <v>0</v>
      </c>
      <c r="G126" s="13">
        <f t="shared" si="49"/>
        <v>0</v>
      </c>
      <c r="H126" s="13">
        <f t="shared" si="49"/>
        <v>0</v>
      </c>
      <c r="I126" s="13">
        <f t="shared" si="49"/>
        <v>0</v>
      </c>
      <c r="J126" s="13">
        <f t="shared" si="48"/>
        <v>0</v>
      </c>
      <c r="K126" s="13">
        <f t="shared" si="48"/>
        <v>0</v>
      </c>
      <c r="L126" s="13">
        <f t="shared" si="48"/>
        <v>0</v>
      </c>
      <c r="M126" s="13">
        <f t="shared" si="48"/>
        <v>0</v>
      </c>
      <c r="N126" s="14"/>
      <c r="O126" s="2"/>
    </row>
    <row r="127" spans="1:15" ht="20.25" customHeight="1">
      <c r="A127" s="10"/>
      <c r="B127" s="14" t="s">
        <v>6</v>
      </c>
      <c r="C127" s="12"/>
      <c r="D127" s="13">
        <f t="shared" si="49"/>
        <v>0</v>
      </c>
      <c r="E127" s="58">
        <f t="shared" si="49"/>
        <v>0</v>
      </c>
      <c r="F127" s="13">
        <f t="shared" si="49"/>
        <v>0</v>
      </c>
      <c r="G127" s="13">
        <f t="shared" si="49"/>
        <v>0</v>
      </c>
      <c r="H127" s="13">
        <f t="shared" si="49"/>
        <v>0</v>
      </c>
      <c r="I127" s="13">
        <f t="shared" si="49"/>
        <v>0</v>
      </c>
      <c r="J127" s="13">
        <f t="shared" si="48"/>
        <v>0</v>
      </c>
      <c r="K127" s="13">
        <f t="shared" si="48"/>
        <v>0</v>
      </c>
      <c r="L127" s="13">
        <f t="shared" si="48"/>
        <v>0</v>
      </c>
      <c r="M127" s="13">
        <f t="shared" si="48"/>
        <v>0</v>
      </c>
      <c r="N127" s="14"/>
      <c r="O127" s="2"/>
    </row>
    <row r="128" spans="1:15" ht="20.25" customHeight="1">
      <c r="A128" s="10"/>
      <c r="B128" s="14" t="s">
        <v>7</v>
      </c>
      <c r="C128" s="12"/>
      <c r="D128" s="53">
        <f>SUM(F128:M128)</f>
        <v>8313.918199999998</v>
      </c>
      <c r="E128" s="62">
        <f>SUM(E133+E138+E143)</f>
        <v>1010.96</v>
      </c>
      <c r="F128" s="53">
        <f t="shared" si="49"/>
        <v>1010.96</v>
      </c>
      <c r="G128" s="53">
        <f t="shared" si="49"/>
        <v>1043.28</v>
      </c>
      <c r="H128" s="53">
        <f aca="true" t="shared" si="50" ref="H128:M128">SUM(H133+H138+H143)</f>
        <v>1043.28</v>
      </c>
      <c r="I128" s="53">
        <f t="shared" si="50"/>
        <v>1043.28</v>
      </c>
      <c r="J128" s="53">
        <f t="shared" si="50"/>
        <v>1043.28</v>
      </c>
      <c r="K128" s="53">
        <f t="shared" si="50"/>
        <v>1043.279</v>
      </c>
      <c r="L128" s="53">
        <f t="shared" si="50"/>
        <v>1043.2796</v>
      </c>
      <c r="M128" s="53">
        <f t="shared" si="50"/>
        <v>1043.2796</v>
      </c>
      <c r="N128" s="14"/>
      <c r="O128" s="2"/>
    </row>
    <row r="129" spans="1:15" ht="33.75" customHeight="1">
      <c r="A129" s="10"/>
      <c r="B129" s="14" t="s">
        <v>8</v>
      </c>
      <c r="C129" s="12"/>
      <c r="D129" s="13">
        <f t="shared" si="49"/>
        <v>0</v>
      </c>
      <c r="E129" s="58">
        <f t="shared" si="49"/>
        <v>0</v>
      </c>
      <c r="F129" s="13">
        <f t="shared" si="49"/>
        <v>0</v>
      </c>
      <c r="G129" s="13">
        <f t="shared" si="49"/>
        <v>0</v>
      </c>
      <c r="H129" s="13">
        <f t="shared" si="49"/>
        <v>0</v>
      </c>
      <c r="I129" s="13">
        <f t="shared" si="49"/>
        <v>0</v>
      </c>
      <c r="J129" s="13">
        <f t="shared" si="48"/>
        <v>0</v>
      </c>
      <c r="K129" s="13">
        <f t="shared" si="48"/>
        <v>0</v>
      </c>
      <c r="L129" s="13">
        <f t="shared" si="48"/>
        <v>0</v>
      </c>
      <c r="M129" s="13">
        <f t="shared" si="48"/>
        <v>0</v>
      </c>
      <c r="N129" s="14"/>
      <c r="O129" s="2"/>
    </row>
    <row r="130" spans="1:15" ht="42.75" customHeight="1">
      <c r="A130" s="10" t="s">
        <v>22</v>
      </c>
      <c r="B130" s="11" t="s">
        <v>11</v>
      </c>
      <c r="C130" s="12"/>
      <c r="D130" s="13">
        <v>0</v>
      </c>
      <c r="E130" s="58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4"/>
      <c r="O130" s="2"/>
    </row>
    <row r="131" spans="1:15" ht="21.75" customHeight="1">
      <c r="A131" s="10"/>
      <c r="B131" s="14" t="s">
        <v>5</v>
      </c>
      <c r="C131" s="12"/>
      <c r="D131" s="13">
        <v>0</v>
      </c>
      <c r="E131" s="58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4"/>
      <c r="O131" s="2"/>
    </row>
    <row r="132" spans="1:15" ht="20.25" customHeight="1">
      <c r="A132" s="10"/>
      <c r="B132" s="14" t="s">
        <v>6</v>
      </c>
      <c r="C132" s="12"/>
      <c r="D132" s="13">
        <v>0</v>
      </c>
      <c r="E132" s="58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4"/>
      <c r="O132" s="2"/>
    </row>
    <row r="133" spans="1:15" ht="20.25" customHeight="1">
      <c r="A133" s="10"/>
      <c r="B133" s="14" t="s">
        <v>7</v>
      </c>
      <c r="C133" s="12"/>
      <c r="D133" s="13">
        <v>0</v>
      </c>
      <c r="E133" s="58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4"/>
      <c r="O133" s="2"/>
    </row>
    <row r="134" spans="1:15" ht="31.5" customHeight="1">
      <c r="A134" s="10"/>
      <c r="B134" s="14" t="s">
        <v>8</v>
      </c>
      <c r="C134" s="12"/>
      <c r="D134" s="13">
        <v>0</v>
      </c>
      <c r="E134" s="58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1"/>
      <c r="O134" s="2"/>
    </row>
    <row r="135" spans="1:15" ht="63" customHeight="1">
      <c r="A135" s="10" t="s">
        <v>23</v>
      </c>
      <c r="B135" s="11" t="s">
        <v>12</v>
      </c>
      <c r="C135" s="12"/>
      <c r="D135" s="13">
        <f aca="true" t="shared" si="51" ref="D135:I135">SUM(D136+D137+D138+D139)</f>
        <v>0</v>
      </c>
      <c r="E135" s="58">
        <f t="shared" si="51"/>
        <v>0</v>
      </c>
      <c r="F135" s="13">
        <f t="shared" si="51"/>
        <v>0</v>
      </c>
      <c r="G135" s="13">
        <f t="shared" si="51"/>
        <v>0</v>
      </c>
      <c r="H135" s="13">
        <f t="shared" si="51"/>
        <v>0</v>
      </c>
      <c r="I135" s="13">
        <f t="shared" si="51"/>
        <v>0</v>
      </c>
      <c r="J135" s="13">
        <f>SUM(J136+J137+J138+J139)</f>
        <v>0</v>
      </c>
      <c r="K135" s="13">
        <f>SUM(K136+K137+K138+K139)</f>
        <v>0</v>
      </c>
      <c r="L135" s="13">
        <f>SUM(L136+L137+L138+L139)</f>
        <v>0</v>
      </c>
      <c r="M135" s="13">
        <f>SUM(M136+M137+M138+M139)</f>
        <v>0</v>
      </c>
      <c r="N135" s="14"/>
      <c r="O135" s="2"/>
    </row>
    <row r="136" spans="1:15" ht="24" customHeight="1">
      <c r="A136" s="10"/>
      <c r="B136" s="14" t="s">
        <v>5</v>
      </c>
      <c r="C136" s="12"/>
      <c r="D136" s="13">
        <v>0</v>
      </c>
      <c r="E136" s="58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4"/>
      <c r="O136" s="2"/>
    </row>
    <row r="137" spans="1:15" ht="20.25" customHeight="1">
      <c r="A137" s="10"/>
      <c r="B137" s="14" t="s">
        <v>6</v>
      </c>
      <c r="C137" s="12"/>
      <c r="D137" s="13">
        <v>0</v>
      </c>
      <c r="E137" s="58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4"/>
      <c r="O137" s="2"/>
    </row>
    <row r="138" spans="1:15" ht="20.25" customHeight="1">
      <c r="A138" s="10"/>
      <c r="B138" s="14" t="s">
        <v>7</v>
      </c>
      <c r="C138" s="12"/>
      <c r="D138" s="13">
        <v>0</v>
      </c>
      <c r="E138" s="58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4"/>
      <c r="O138" s="2"/>
    </row>
    <row r="139" spans="1:15" ht="28.5" customHeight="1">
      <c r="A139" s="10"/>
      <c r="B139" s="14" t="s">
        <v>8</v>
      </c>
      <c r="C139" s="12"/>
      <c r="D139" s="13">
        <v>0</v>
      </c>
      <c r="E139" s="58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4"/>
      <c r="O139" s="2"/>
    </row>
    <row r="140" spans="1:15" ht="41.25" customHeight="1">
      <c r="A140" s="10" t="s">
        <v>24</v>
      </c>
      <c r="B140" s="11" t="s">
        <v>107</v>
      </c>
      <c r="C140" s="12"/>
      <c r="D140" s="13">
        <f>SUM(F140:M140)</f>
        <v>8313.918199999998</v>
      </c>
      <c r="E140" s="61">
        <f aca="true" t="shared" si="52" ref="E140:J140">SUM(E147+E152+E158)</f>
        <v>1010.96</v>
      </c>
      <c r="F140" s="38">
        <f t="shared" si="52"/>
        <v>1010.96</v>
      </c>
      <c r="G140" s="38">
        <f t="shared" si="52"/>
        <v>1043.28</v>
      </c>
      <c r="H140" s="38">
        <f t="shared" si="52"/>
        <v>1043.28</v>
      </c>
      <c r="I140" s="38">
        <f t="shared" si="52"/>
        <v>1043.28</v>
      </c>
      <c r="J140" s="13">
        <f t="shared" si="52"/>
        <v>1043.28</v>
      </c>
      <c r="K140" s="13">
        <f>SUM(K147+K152+K158)</f>
        <v>1043.279</v>
      </c>
      <c r="L140" s="13">
        <f aca="true" t="shared" si="53" ref="J140:M144">SUM(L147+L152+L158)</f>
        <v>1043.2796</v>
      </c>
      <c r="M140" s="13">
        <f t="shared" si="53"/>
        <v>1043.2796</v>
      </c>
      <c r="N140" s="14"/>
      <c r="O140" s="2"/>
    </row>
    <row r="141" spans="1:15" ht="16.5" customHeight="1">
      <c r="A141" s="10"/>
      <c r="B141" s="14" t="s">
        <v>5</v>
      </c>
      <c r="C141" s="12"/>
      <c r="D141" s="13">
        <f aca="true" t="shared" si="54" ref="D141:I144">SUM(D148+D153+D159)</f>
        <v>0</v>
      </c>
      <c r="E141" s="58">
        <f t="shared" si="54"/>
        <v>0</v>
      </c>
      <c r="F141" s="13">
        <f t="shared" si="54"/>
        <v>0</v>
      </c>
      <c r="G141" s="13">
        <f t="shared" si="54"/>
        <v>0</v>
      </c>
      <c r="H141" s="13">
        <f t="shared" si="54"/>
        <v>0</v>
      </c>
      <c r="I141" s="13">
        <f t="shared" si="54"/>
        <v>0</v>
      </c>
      <c r="J141" s="13">
        <f t="shared" si="53"/>
        <v>0</v>
      </c>
      <c r="K141" s="13">
        <f t="shared" si="53"/>
        <v>0</v>
      </c>
      <c r="L141" s="13">
        <f t="shared" si="53"/>
        <v>0</v>
      </c>
      <c r="M141" s="13">
        <f t="shared" si="53"/>
        <v>0</v>
      </c>
      <c r="N141" s="14"/>
      <c r="O141" s="2"/>
    </row>
    <row r="142" spans="1:15" ht="20.25" customHeight="1">
      <c r="A142" s="10"/>
      <c r="B142" s="14" t="s">
        <v>6</v>
      </c>
      <c r="C142" s="12"/>
      <c r="D142" s="13">
        <f t="shared" si="54"/>
        <v>0</v>
      </c>
      <c r="E142" s="58">
        <f t="shared" si="54"/>
        <v>0</v>
      </c>
      <c r="F142" s="13">
        <f t="shared" si="54"/>
        <v>0</v>
      </c>
      <c r="G142" s="13">
        <f t="shared" si="54"/>
        <v>0</v>
      </c>
      <c r="H142" s="13">
        <f t="shared" si="54"/>
        <v>0</v>
      </c>
      <c r="I142" s="13">
        <f t="shared" si="54"/>
        <v>0</v>
      </c>
      <c r="J142" s="13">
        <f t="shared" si="53"/>
        <v>0</v>
      </c>
      <c r="K142" s="13">
        <f t="shared" si="53"/>
        <v>0</v>
      </c>
      <c r="L142" s="13">
        <f t="shared" si="53"/>
        <v>0</v>
      </c>
      <c r="M142" s="13">
        <f t="shared" si="53"/>
        <v>0</v>
      </c>
      <c r="N142" s="14"/>
      <c r="O142" s="2"/>
    </row>
    <row r="143" spans="1:15" ht="20.25" customHeight="1">
      <c r="A143" s="10"/>
      <c r="B143" s="14" t="s">
        <v>7</v>
      </c>
      <c r="C143" s="12"/>
      <c r="D143" s="13">
        <f>SUM(F143:M143)</f>
        <v>8313.918199999998</v>
      </c>
      <c r="E143" s="61">
        <f t="shared" si="54"/>
        <v>1010.96</v>
      </c>
      <c r="F143" s="38">
        <f t="shared" si="54"/>
        <v>1010.96</v>
      </c>
      <c r="G143" s="38">
        <f t="shared" si="54"/>
        <v>1043.28</v>
      </c>
      <c r="H143" s="38">
        <f aca="true" t="shared" si="55" ref="H143:M143">SUM(H150+H155+H161)</f>
        <v>1043.28</v>
      </c>
      <c r="I143" s="38">
        <f t="shared" si="55"/>
        <v>1043.28</v>
      </c>
      <c r="J143" s="13">
        <f t="shared" si="55"/>
        <v>1043.28</v>
      </c>
      <c r="K143" s="13">
        <f t="shared" si="55"/>
        <v>1043.279</v>
      </c>
      <c r="L143" s="13">
        <f t="shared" si="55"/>
        <v>1043.2796</v>
      </c>
      <c r="M143" s="13">
        <f t="shared" si="55"/>
        <v>1043.2796</v>
      </c>
      <c r="N143" s="14"/>
      <c r="O143" s="2"/>
    </row>
    <row r="144" spans="1:15" ht="27" customHeight="1">
      <c r="A144" s="10"/>
      <c r="B144" s="14" t="s">
        <v>8</v>
      </c>
      <c r="C144" s="12"/>
      <c r="D144" s="13">
        <f t="shared" si="54"/>
        <v>0</v>
      </c>
      <c r="E144" s="58">
        <f t="shared" si="54"/>
        <v>0</v>
      </c>
      <c r="F144" s="13">
        <f t="shared" si="54"/>
        <v>0</v>
      </c>
      <c r="G144" s="13">
        <f t="shared" si="54"/>
        <v>0</v>
      </c>
      <c r="H144" s="13">
        <f t="shared" si="54"/>
        <v>0</v>
      </c>
      <c r="I144" s="13">
        <f t="shared" si="54"/>
        <v>0</v>
      </c>
      <c r="J144" s="13">
        <f t="shared" si="53"/>
        <v>0</v>
      </c>
      <c r="K144" s="13">
        <f t="shared" si="53"/>
        <v>0</v>
      </c>
      <c r="L144" s="13">
        <f t="shared" si="53"/>
        <v>0</v>
      </c>
      <c r="M144" s="13">
        <f t="shared" si="53"/>
        <v>0</v>
      </c>
      <c r="N144" s="14"/>
      <c r="O144" s="2"/>
    </row>
    <row r="145" spans="1:15" ht="37.5" customHeight="1">
      <c r="A145" s="10"/>
      <c r="B145" s="67" t="s">
        <v>55</v>
      </c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9"/>
      <c r="O145" s="2"/>
    </row>
    <row r="146" spans="1:15" ht="21" customHeight="1">
      <c r="A146" s="22"/>
      <c r="B146" s="67" t="s">
        <v>100</v>
      </c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9"/>
      <c r="O146" s="2"/>
    </row>
    <row r="147" spans="1:15" ht="92.25" customHeight="1">
      <c r="A147" s="22" t="s">
        <v>29</v>
      </c>
      <c r="B147" s="15" t="s">
        <v>101</v>
      </c>
      <c r="C147" s="14" t="s">
        <v>39</v>
      </c>
      <c r="D147" s="13">
        <f>SUM(F147:M147)</f>
        <v>5956.033200000001</v>
      </c>
      <c r="E147" s="58">
        <f aca="true" t="shared" si="56" ref="E147:M147">SUM(E148:E151)</f>
        <v>719.33</v>
      </c>
      <c r="F147" s="13">
        <f t="shared" si="56"/>
        <v>719.33</v>
      </c>
      <c r="G147" s="13">
        <f t="shared" si="56"/>
        <v>748.1032</v>
      </c>
      <c r="H147" s="13">
        <f>SUM(H148:H151)</f>
        <v>748.1</v>
      </c>
      <c r="I147" s="13">
        <f>SUM(I148:I151)</f>
        <v>748.1</v>
      </c>
      <c r="J147" s="13">
        <f>SUM(J148:J151)</f>
        <v>748.1</v>
      </c>
      <c r="K147" s="13">
        <f t="shared" si="56"/>
        <v>748.1</v>
      </c>
      <c r="L147" s="13">
        <f t="shared" si="56"/>
        <v>748.1</v>
      </c>
      <c r="M147" s="13">
        <f t="shared" si="56"/>
        <v>748.1</v>
      </c>
      <c r="N147" s="14" t="s">
        <v>91</v>
      </c>
      <c r="O147" s="2"/>
    </row>
    <row r="148" spans="1:26" s="3" customFormat="1" ht="22.5" customHeight="1">
      <c r="A148" s="10"/>
      <c r="B148" s="14" t="s">
        <v>5</v>
      </c>
      <c r="C148" s="14"/>
      <c r="D148" s="13">
        <v>0</v>
      </c>
      <c r="E148" s="58">
        <v>0</v>
      </c>
      <c r="F148" s="13">
        <v>0</v>
      </c>
      <c r="G148" s="13">
        <v>0</v>
      </c>
      <c r="H148" s="13">
        <v>0</v>
      </c>
      <c r="I148" s="38">
        <v>0</v>
      </c>
      <c r="J148" s="13">
        <v>0</v>
      </c>
      <c r="K148" s="13">
        <v>0</v>
      </c>
      <c r="L148" s="13">
        <v>0</v>
      </c>
      <c r="M148" s="13">
        <v>0</v>
      </c>
      <c r="N148" s="14"/>
      <c r="O148" s="2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s="3" customFormat="1" ht="21" customHeight="1">
      <c r="A149" s="10"/>
      <c r="B149" s="14" t="s">
        <v>6</v>
      </c>
      <c r="C149" s="14"/>
      <c r="D149" s="13">
        <v>0</v>
      </c>
      <c r="E149" s="58">
        <v>0</v>
      </c>
      <c r="F149" s="13">
        <v>0</v>
      </c>
      <c r="G149" s="13">
        <v>0</v>
      </c>
      <c r="H149" s="13">
        <v>0</v>
      </c>
      <c r="I149" s="38">
        <v>0</v>
      </c>
      <c r="J149" s="13">
        <v>0</v>
      </c>
      <c r="K149" s="13">
        <v>0</v>
      </c>
      <c r="L149" s="13">
        <v>0</v>
      </c>
      <c r="M149" s="13">
        <v>0</v>
      </c>
      <c r="N149" s="14"/>
      <c r="O149" s="2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s="3" customFormat="1" ht="23.25" customHeight="1">
      <c r="A150" s="10"/>
      <c r="B150" s="14" t="s">
        <v>7</v>
      </c>
      <c r="C150" s="14"/>
      <c r="D150" s="13">
        <f>SUM(F150:M150)</f>
        <v>5956.033200000001</v>
      </c>
      <c r="E150" s="58">
        <v>719.33</v>
      </c>
      <c r="F150" s="13">
        <v>719.33</v>
      </c>
      <c r="G150" s="13">
        <f>F150+(F150*4%)</f>
        <v>748.1032</v>
      </c>
      <c r="H150" s="13">
        <v>748.1</v>
      </c>
      <c r="I150" s="13">
        <v>748.1</v>
      </c>
      <c r="J150" s="13">
        <v>748.1</v>
      </c>
      <c r="K150" s="13">
        <v>748.1</v>
      </c>
      <c r="L150" s="13">
        <v>748.1</v>
      </c>
      <c r="M150" s="13">
        <v>748.1</v>
      </c>
      <c r="N150" s="14"/>
      <c r="O150" s="2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15" ht="30.75" customHeight="1">
      <c r="A151" s="29"/>
      <c r="B151" s="14" t="s">
        <v>8</v>
      </c>
      <c r="C151" s="30"/>
      <c r="D151" s="31">
        <v>0</v>
      </c>
      <c r="E151" s="63">
        <v>0</v>
      </c>
      <c r="F151" s="31">
        <v>0</v>
      </c>
      <c r="G151" s="31">
        <v>0</v>
      </c>
      <c r="H151" s="31">
        <v>0</v>
      </c>
      <c r="I151" s="44">
        <v>0</v>
      </c>
      <c r="J151" s="31">
        <v>0</v>
      </c>
      <c r="K151" s="31">
        <v>0</v>
      </c>
      <c r="L151" s="31">
        <v>0</v>
      </c>
      <c r="M151" s="31">
        <v>0</v>
      </c>
      <c r="N151" s="32"/>
      <c r="O151" s="2"/>
    </row>
    <row r="152" spans="1:15" ht="75.75" customHeight="1">
      <c r="A152" s="29" t="s">
        <v>30</v>
      </c>
      <c r="B152" s="15" t="s">
        <v>38</v>
      </c>
      <c r="C152" s="14" t="s">
        <v>39</v>
      </c>
      <c r="D152" s="31">
        <f>SUM(F152:M152)</f>
        <v>1623.6781999999998</v>
      </c>
      <c r="E152" s="63">
        <f>SUM(E153:E156)</f>
        <v>202.96</v>
      </c>
      <c r="F152" s="31">
        <f>SUM(F153:F156)</f>
        <v>202.96</v>
      </c>
      <c r="G152" s="31">
        <f>SUM(G153:G156)</f>
        <v>202.96</v>
      </c>
      <c r="H152" s="31">
        <f aca="true" t="shared" si="57" ref="H152:M152">SUM(H153:H156)</f>
        <v>202.96</v>
      </c>
      <c r="I152" s="31">
        <f t="shared" si="57"/>
        <v>202.96</v>
      </c>
      <c r="J152" s="31">
        <f t="shared" si="57"/>
        <v>202.96</v>
      </c>
      <c r="K152" s="31">
        <f t="shared" si="57"/>
        <v>202.959</v>
      </c>
      <c r="L152" s="31">
        <f t="shared" si="57"/>
        <v>202.9596</v>
      </c>
      <c r="M152" s="31">
        <f t="shared" si="57"/>
        <v>202.9596</v>
      </c>
      <c r="N152" s="32" t="s">
        <v>92</v>
      </c>
      <c r="O152" s="2"/>
    </row>
    <row r="153" spans="1:15" ht="25.5" customHeight="1">
      <c r="A153" s="10"/>
      <c r="B153" s="17" t="s">
        <v>5</v>
      </c>
      <c r="C153" s="12"/>
      <c r="D153" s="13">
        <v>0</v>
      </c>
      <c r="E153" s="58">
        <v>0</v>
      </c>
      <c r="F153" s="13">
        <v>0</v>
      </c>
      <c r="G153" s="13">
        <v>0</v>
      </c>
      <c r="H153" s="13">
        <v>0</v>
      </c>
      <c r="I153" s="38">
        <v>0</v>
      </c>
      <c r="J153" s="13">
        <v>0</v>
      </c>
      <c r="K153" s="13">
        <v>0</v>
      </c>
      <c r="L153" s="13">
        <v>0</v>
      </c>
      <c r="M153" s="13">
        <v>0</v>
      </c>
      <c r="N153" s="14"/>
      <c r="O153" s="2"/>
    </row>
    <row r="154" spans="1:15" ht="19.5" customHeight="1">
      <c r="A154" s="10"/>
      <c r="B154" s="17" t="s">
        <v>6</v>
      </c>
      <c r="C154" s="12"/>
      <c r="D154" s="13">
        <v>0</v>
      </c>
      <c r="E154" s="58">
        <v>0</v>
      </c>
      <c r="F154" s="13">
        <v>0</v>
      </c>
      <c r="G154" s="13">
        <v>0</v>
      </c>
      <c r="H154" s="13">
        <v>0</v>
      </c>
      <c r="I154" s="38">
        <v>0</v>
      </c>
      <c r="J154" s="13">
        <v>0</v>
      </c>
      <c r="K154" s="13">
        <v>0</v>
      </c>
      <c r="L154" s="13">
        <v>0</v>
      </c>
      <c r="M154" s="13">
        <v>0</v>
      </c>
      <c r="N154" s="14"/>
      <c r="O154" s="2"/>
    </row>
    <row r="155" spans="1:15" ht="18.75" customHeight="1">
      <c r="A155" s="10"/>
      <c r="B155" s="17" t="s">
        <v>7</v>
      </c>
      <c r="C155" s="12"/>
      <c r="D155" s="13">
        <f>SUM(F155:M155)</f>
        <v>1623.6781999999998</v>
      </c>
      <c r="E155" s="58">
        <v>202.96</v>
      </c>
      <c r="F155" s="13">
        <v>202.96</v>
      </c>
      <c r="G155" s="13">
        <v>202.96</v>
      </c>
      <c r="H155" s="13">
        <v>202.96</v>
      </c>
      <c r="I155" s="13">
        <v>202.96</v>
      </c>
      <c r="J155" s="13">
        <v>202.96</v>
      </c>
      <c r="K155" s="13">
        <v>202.959</v>
      </c>
      <c r="L155" s="13">
        <v>202.9596</v>
      </c>
      <c r="M155" s="13">
        <v>202.9596</v>
      </c>
      <c r="N155" s="14"/>
      <c r="O155" s="2"/>
    </row>
    <row r="156" spans="1:15" ht="27.75" customHeight="1">
      <c r="A156" s="10"/>
      <c r="B156" s="17" t="s">
        <v>35</v>
      </c>
      <c r="C156" s="12"/>
      <c r="D156" s="13">
        <v>0</v>
      </c>
      <c r="E156" s="58">
        <v>0</v>
      </c>
      <c r="F156" s="13">
        <v>0</v>
      </c>
      <c r="G156" s="13">
        <v>0</v>
      </c>
      <c r="H156" s="13">
        <v>0</v>
      </c>
      <c r="I156" s="38">
        <v>0</v>
      </c>
      <c r="J156" s="13">
        <v>0</v>
      </c>
      <c r="K156" s="13">
        <v>0</v>
      </c>
      <c r="L156" s="13">
        <v>0</v>
      </c>
      <c r="M156" s="13">
        <v>0</v>
      </c>
      <c r="N156" s="14"/>
      <c r="O156" s="2"/>
    </row>
    <row r="157" spans="1:15" ht="19.5" customHeight="1">
      <c r="A157" s="10"/>
      <c r="B157" s="67" t="s">
        <v>56</v>
      </c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9"/>
      <c r="O157" s="2"/>
    </row>
    <row r="158" spans="1:15" ht="79.5" customHeight="1">
      <c r="A158" s="10" t="s">
        <v>31</v>
      </c>
      <c r="B158" s="15" t="s">
        <v>108</v>
      </c>
      <c r="C158" s="14" t="s">
        <v>64</v>
      </c>
      <c r="D158" s="13">
        <f>SUM(F158:M158)</f>
        <v>734.2068000000002</v>
      </c>
      <c r="E158" s="58">
        <f aca="true" t="shared" si="58" ref="E158:M158">SUM(E159:E162)</f>
        <v>88.67</v>
      </c>
      <c r="F158" s="13">
        <f t="shared" si="58"/>
        <v>88.67</v>
      </c>
      <c r="G158" s="13">
        <f t="shared" si="58"/>
        <v>92.2168</v>
      </c>
      <c r="H158" s="13">
        <f t="shared" si="58"/>
        <v>92.22</v>
      </c>
      <c r="I158" s="38">
        <f>SUM(I159:I162)</f>
        <v>92.22</v>
      </c>
      <c r="J158" s="13">
        <f t="shared" si="58"/>
        <v>92.22</v>
      </c>
      <c r="K158" s="13">
        <f t="shared" si="58"/>
        <v>92.22</v>
      </c>
      <c r="L158" s="13">
        <f t="shared" si="58"/>
        <v>92.22</v>
      </c>
      <c r="M158" s="13">
        <f t="shared" si="58"/>
        <v>92.22</v>
      </c>
      <c r="N158" s="14" t="s">
        <v>93</v>
      </c>
      <c r="O158" s="2"/>
    </row>
    <row r="159" spans="1:15" ht="30" customHeight="1">
      <c r="A159" s="10"/>
      <c r="B159" s="17" t="s">
        <v>5</v>
      </c>
      <c r="C159" s="14"/>
      <c r="D159" s="13">
        <v>0</v>
      </c>
      <c r="E159" s="58">
        <v>0</v>
      </c>
      <c r="F159" s="13">
        <v>0</v>
      </c>
      <c r="G159" s="13">
        <v>0</v>
      </c>
      <c r="H159" s="13">
        <v>0</v>
      </c>
      <c r="I159" s="38">
        <v>0</v>
      </c>
      <c r="J159" s="13">
        <v>0</v>
      </c>
      <c r="K159" s="13">
        <v>0</v>
      </c>
      <c r="L159" s="13">
        <v>0</v>
      </c>
      <c r="M159" s="13">
        <v>0</v>
      </c>
      <c r="N159" s="14"/>
      <c r="O159" s="2"/>
    </row>
    <row r="160" spans="1:15" ht="18" customHeight="1">
      <c r="A160" s="10"/>
      <c r="B160" s="17" t="s">
        <v>6</v>
      </c>
      <c r="C160" s="14"/>
      <c r="D160" s="13">
        <v>0</v>
      </c>
      <c r="E160" s="58">
        <v>0</v>
      </c>
      <c r="F160" s="13">
        <v>0</v>
      </c>
      <c r="G160" s="13">
        <v>0</v>
      </c>
      <c r="H160" s="13">
        <v>0</v>
      </c>
      <c r="I160" s="38">
        <v>0</v>
      </c>
      <c r="J160" s="13">
        <v>0</v>
      </c>
      <c r="K160" s="13">
        <v>0</v>
      </c>
      <c r="L160" s="13">
        <v>0</v>
      </c>
      <c r="M160" s="13">
        <v>0</v>
      </c>
      <c r="N160" s="14"/>
      <c r="O160" s="2"/>
    </row>
    <row r="161" spans="1:15" ht="22.5" customHeight="1">
      <c r="A161" s="10"/>
      <c r="B161" s="17" t="s">
        <v>7</v>
      </c>
      <c r="C161" s="14"/>
      <c r="D161" s="13">
        <f>SUM(F161:M161)</f>
        <v>734.2068000000002</v>
      </c>
      <c r="E161" s="58">
        <v>88.67</v>
      </c>
      <c r="F161" s="13">
        <v>88.67</v>
      </c>
      <c r="G161" s="13">
        <f>F161+(F161*4%)</f>
        <v>92.2168</v>
      </c>
      <c r="H161" s="13">
        <v>92.22</v>
      </c>
      <c r="I161" s="13">
        <v>92.22</v>
      </c>
      <c r="J161" s="13">
        <v>92.22</v>
      </c>
      <c r="K161" s="13">
        <v>92.22</v>
      </c>
      <c r="L161" s="13">
        <v>92.22</v>
      </c>
      <c r="M161" s="13">
        <v>92.22</v>
      </c>
      <c r="N161" s="14"/>
      <c r="O161" s="2"/>
    </row>
    <row r="162" spans="1:15" ht="23.25" customHeight="1">
      <c r="A162" s="10"/>
      <c r="B162" s="17" t="s">
        <v>35</v>
      </c>
      <c r="C162" s="14"/>
      <c r="D162" s="13">
        <v>0</v>
      </c>
      <c r="E162" s="58">
        <v>0</v>
      </c>
      <c r="F162" s="13">
        <v>0</v>
      </c>
      <c r="G162" s="13">
        <v>0</v>
      </c>
      <c r="H162" s="13">
        <v>0</v>
      </c>
      <c r="I162" s="38">
        <v>0</v>
      </c>
      <c r="J162" s="13">
        <v>0</v>
      </c>
      <c r="K162" s="13">
        <v>0</v>
      </c>
      <c r="L162" s="13">
        <v>0</v>
      </c>
      <c r="M162" s="13">
        <v>0</v>
      </c>
      <c r="N162" s="14"/>
      <c r="O162" s="2"/>
    </row>
    <row r="163" spans="1:15" ht="90" customHeight="1">
      <c r="A163" s="49" t="s">
        <v>43</v>
      </c>
      <c r="B163" s="50" t="s">
        <v>99</v>
      </c>
      <c r="C163" s="51"/>
      <c r="D163" s="16">
        <f>SUM(F163:M163)</f>
        <v>1634.7999219199996</v>
      </c>
      <c r="E163" s="16">
        <f aca="true" t="shared" si="59" ref="E163:M163">SUM(E168+E173+E178)</f>
        <v>521.12</v>
      </c>
      <c r="F163" s="16">
        <f t="shared" si="59"/>
        <v>188.89</v>
      </c>
      <c r="G163" s="16">
        <f t="shared" si="59"/>
        <v>196.44119999999998</v>
      </c>
      <c r="H163" s="16">
        <f t="shared" si="59"/>
        <v>202.765648</v>
      </c>
      <c r="I163" s="16">
        <f t="shared" si="59"/>
        <v>209.34307392</v>
      </c>
      <c r="J163" s="16">
        <f t="shared" si="59"/>
        <v>209.33999999999997</v>
      </c>
      <c r="K163" s="16">
        <f t="shared" si="59"/>
        <v>209.33999999999997</v>
      </c>
      <c r="L163" s="16">
        <f t="shared" si="59"/>
        <v>209.33999999999997</v>
      </c>
      <c r="M163" s="16">
        <f t="shared" si="59"/>
        <v>209.33999999999997</v>
      </c>
      <c r="N163" s="14"/>
      <c r="O163" s="2"/>
    </row>
    <row r="164" spans="1:15" ht="27" customHeight="1">
      <c r="A164" s="10"/>
      <c r="B164" s="14" t="s">
        <v>5</v>
      </c>
      <c r="C164" s="12"/>
      <c r="D164" s="13">
        <f aca="true" t="shared" si="60" ref="D164:K167">SUM(D169+D174+D179)</f>
        <v>0</v>
      </c>
      <c r="E164" s="58">
        <f t="shared" si="60"/>
        <v>0</v>
      </c>
      <c r="F164" s="13">
        <f t="shared" si="60"/>
        <v>0</v>
      </c>
      <c r="G164" s="13">
        <f t="shared" si="60"/>
        <v>0</v>
      </c>
      <c r="H164" s="13">
        <f t="shared" si="60"/>
        <v>0</v>
      </c>
      <c r="I164" s="38">
        <f t="shared" si="60"/>
        <v>0</v>
      </c>
      <c r="J164" s="13">
        <f aca="true" t="shared" si="61" ref="J164:M167">SUM(J169+J174+J179)</f>
        <v>0</v>
      </c>
      <c r="K164" s="13">
        <f t="shared" si="61"/>
        <v>0</v>
      </c>
      <c r="L164" s="13">
        <f t="shared" si="61"/>
        <v>0</v>
      </c>
      <c r="M164" s="13">
        <f t="shared" si="61"/>
        <v>0</v>
      </c>
      <c r="N164" s="14"/>
      <c r="O164" s="2"/>
    </row>
    <row r="165" spans="1:15" ht="18.75" customHeight="1">
      <c r="A165" s="10"/>
      <c r="B165" s="14" t="s">
        <v>6</v>
      </c>
      <c r="C165" s="12"/>
      <c r="D165" s="13">
        <f t="shared" si="60"/>
        <v>0</v>
      </c>
      <c r="E165" s="58">
        <f t="shared" si="60"/>
        <v>0</v>
      </c>
      <c r="F165" s="13">
        <f t="shared" si="60"/>
        <v>0</v>
      </c>
      <c r="G165" s="13">
        <f t="shared" si="60"/>
        <v>0</v>
      </c>
      <c r="H165" s="13">
        <f t="shared" si="60"/>
        <v>0</v>
      </c>
      <c r="I165" s="38">
        <f t="shared" si="60"/>
        <v>0</v>
      </c>
      <c r="J165" s="13">
        <f t="shared" si="61"/>
        <v>0</v>
      </c>
      <c r="K165" s="13">
        <f t="shared" si="61"/>
        <v>0</v>
      </c>
      <c r="L165" s="13">
        <f t="shared" si="61"/>
        <v>0</v>
      </c>
      <c r="M165" s="13">
        <f t="shared" si="61"/>
        <v>0</v>
      </c>
      <c r="N165" s="14"/>
      <c r="O165" s="2"/>
    </row>
    <row r="166" spans="1:15" ht="18.75" customHeight="1">
      <c r="A166" s="10"/>
      <c r="B166" s="14" t="s">
        <v>7</v>
      </c>
      <c r="C166" s="12"/>
      <c r="D166" s="13">
        <f>SUM(F166:M166)</f>
        <v>1620.9242739199997</v>
      </c>
      <c r="E166" s="58">
        <f t="shared" si="60"/>
        <v>521.12</v>
      </c>
      <c r="F166" s="13">
        <f t="shared" si="60"/>
        <v>188.89</v>
      </c>
      <c r="G166" s="13">
        <f t="shared" si="60"/>
        <v>196.44119999999998</v>
      </c>
      <c r="H166" s="13">
        <v>188.89</v>
      </c>
      <c r="I166" s="13">
        <f t="shared" si="60"/>
        <v>209.34307392</v>
      </c>
      <c r="J166" s="13">
        <f t="shared" si="60"/>
        <v>209.33999999999997</v>
      </c>
      <c r="K166" s="13">
        <f t="shared" si="60"/>
        <v>209.33999999999997</v>
      </c>
      <c r="L166" s="13">
        <f>SUM(L171,L176,L181)</f>
        <v>209.33999999999997</v>
      </c>
      <c r="M166" s="13">
        <f>SUM(M171,M176,M181)</f>
        <v>209.33999999999997</v>
      </c>
      <c r="N166" s="14"/>
      <c r="O166" s="2"/>
    </row>
    <row r="167" spans="1:15" ht="36" customHeight="1">
      <c r="A167" s="10"/>
      <c r="B167" s="14" t="s">
        <v>8</v>
      </c>
      <c r="C167" s="12"/>
      <c r="D167" s="13">
        <f t="shared" si="60"/>
        <v>0</v>
      </c>
      <c r="E167" s="58">
        <f t="shared" si="60"/>
        <v>0</v>
      </c>
      <c r="F167" s="13">
        <f t="shared" si="60"/>
        <v>0</v>
      </c>
      <c r="G167" s="13">
        <f t="shared" si="60"/>
        <v>0</v>
      </c>
      <c r="H167" s="13">
        <f t="shared" si="60"/>
        <v>0</v>
      </c>
      <c r="I167" s="38">
        <f t="shared" si="60"/>
        <v>0</v>
      </c>
      <c r="J167" s="13">
        <f t="shared" si="61"/>
        <v>0</v>
      </c>
      <c r="K167" s="13">
        <f t="shared" si="61"/>
        <v>0</v>
      </c>
      <c r="L167" s="13">
        <f t="shared" si="61"/>
        <v>0</v>
      </c>
      <c r="M167" s="13">
        <f t="shared" si="61"/>
        <v>0</v>
      </c>
      <c r="N167" s="14"/>
      <c r="O167" s="2"/>
    </row>
    <row r="168" spans="1:15" ht="44.25" customHeight="1">
      <c r="A168" s="10" t="s">
        <v>44</v>
      </c>
      <c r="B168" s="11" t="s">
        <v>11</v>
      </c>
      <c r="C168" s="12"/>
      <c r="D168" s="13">
        <f aca="true" t="shared" si="62" ref="D168:I168">SUM(D169+D170+D171+D172)</f>
        <v>0</v>
      </c>
      <c r="E168" s="58">
        <f t="shared" si="62"/>
        <v>0</v>
      </c>
      <c r="F168" s="13">
        <f t="shared" si="62"/>
        <v>0</v>
      </c>
      <c r="G168" s="13">
        <f t="shared" si="62"/>
        <v>0</v>
      </c>
      <c r="H168" s="13">
        <f t="shared" si="62"/>
        <v>0</v>
      </c>
      <c r="I168" s="38">
        <f t="shared" si="62"/>
        <v>0</v>
      </c>
      <c r="J168" s="13">
        <f>SUM(J169+J170+J171+J172)</f>
        <v>0</v>
      </c>
      <c r="K168" s="13">
        <f>SUM(K169+K170+K171+K172)</f>
        <v>0</v>
      </c>
      <c r="L168" s="13">
        <f>SUM(L169+L170+L171+L172)</f>
        <v>0</v>
      </c>
      <c r="M168" s="13">
        <f>SUM(M169+M170+M171+M172)</f>
        <v>0</v>
      </c>
      <c r="N168" s="14"/>
      <c r="O168" s="2"/>
    </row>
    <row r="169" spans="1:15" ht="19.5" customHeight="1">
      <c r="A169" s="10"/>
      <c r="B169" s="14" t="s">
        <v>5</v>
      </c>
      <c r="C169" s="12"/>
      <c r="D169" s="13">
        <v>0</v>
      </c>
      <c r="E169" s="58">
        <v>0</v>
      </c>
      <c r="F169" s="13">
        <v>0</v>
      </c>
      <c r="G169" s="13">
        <v>0</v>
      </c>
      <c r="H169" s="13">
        <v>0</v>
      </c>
      <c r="I169" s="38">
        <v>0</v>
      </c>
      <c r="J169" s="13">
        <v>0</v>
      </c>
      <c r="K169" s="13">
        <v>0</v>
      </c>
      <c r="L169" s="13">
        <v>0</v>
      </c>
      <c r="M169" s="13">
        <v>0</v>
      </c>
      <c r="N169" s="14"/>
      <c r="O169" s="2"/>
    </row>
    <row r="170" spans="1:15" ht="18" customHeight="1">
      <c r="A170" s="10"/>
      <c r="B170" s="14" t="s">
        <v>6</v>
      </c>
      <c r="C170" s="12"/>
      <c r="D170" s="13">
        <v>0</v>
      </c>
      <c r="E170" s="58">
        <v>0</v>
      </c>
      <c r="F170" s="13">
        <v>0</v>
      </c>
      <c r="G170" s="13">
        <v>0</v>
      </c>
      <c r="H170" s="13">
        <v>0</v>
      </c>
      <c r="I170" s="38">
        <v>0</v>
      </c>
      <c r="J170" s="13">
        <v>0</v>
      </c>
      <c r="K170" s="13">
        <v>0</v>
      </c>
      <c r="L170" s="13">
        <v>0</v>
      </c>
      <c r="M170" s="13">
        <v>0</v>
      </c>
      <c r="N170" s="14"/>
      <c r="O170" s="2"/>
    </row>
    <row r="171" spans="1:15" ht="18.75" customHeight="1">
      <c r="A171" s="10"/>
      <c r="B171" s="14" t="s">
        <v>7</v>
      </c>
      <c r="C171" s="12"/>
      <c r="D171" s="13">
        <v>0</v>
      </c>
      <c r="E171" s="58">
        <v>0</v>
      </c>
      <c r="F171" s="13">
        <v>0</v>
      </c>
      <c r="G171" s="13">
        <v>0</v>
      </c>
      <c r="H171" s="13">
        <v>0</v>
      </c>
      <c r="I171" s="38">
        <v>0</v>
      </c>
      <c r="J171" s="13">
        <v>0</v>
      </c>
      <c r="K171" s="13">
        <v>0</v>
      </c>
      <c r="L171" s="13">
        <v>0</v>
      </c>
      <c r="M171" s="13">
        <v>0</v>
      </c>
      <c r="N171" s="14"/>
      <c r="O171" s="2"/>
    </row>
    <row r="172" spans="1:15" ht="30" customHeight="1">
      <c r="A172" s="10"/>
      <c r="B172" s="14" t="s">
        <v>8</v>
      </c>
      <c r="C172" s="12"/>
      <c r="D172" s="13">
        <v>0</v>
      </c>
      <c r="E172" s="58">
        <v>0</v>
      </c>
      <c r="F172" s="13">
        <v>0</v>
      </c>
      <c r="G172" s="13">
        <v>0</v>
      </c>
      <c r="H172" s="13">
        <v>0</v>
      </c>
      <c r="I172" s="38">
        <v>0</v>
      </c>
      <c r="J172" s="13">
        <v>0</v>
      </c>
      <c r="K172" s="13">
        <v>0</v>
      </c>
      <c r="L172" s="13">
        <v>0</v>
      </c>
      <c r="M172" s="13">
        <v>0</v>
      </c>
      <c r="N172" s="11"/>
      <c r="O172" s="2"/>
    </row>
    <row r="173" spans="1:15" ht="66" customHeight="1">
      <c r="A173" s="10" t="s">
        <v>45</v>
      </c>
      <c r="B173" s="11" t="s">
        <v>12</v>
      </c>
      <c r="C173" s="12"/>
      <c r="D173" s="13">
        <f aca="true" t="shared" si="63" ref="D173:I173">SUM(D174+D175+D176+D177)</f>
        <v>0</v>
      </c>
      <c r="E173" s="58">
        <f t="shared" si="63"/>
        <v>0</v>
      </c>
      <c r="F173" s="13">
        <f t="shared" si="63"/>
        <v>0</v>
      </c>
      <c r="G173" s="13">
        <f t="shared" si="63"/>
        <v>0</v>
      </c>
      <c r="H173" s="13">
        <f t="shared" si="63"/>
        <v>0</v>
      </c>
      <c r="I173" s="38">
        <f t="shared" si="63"/>
        <v>0</v>
      </c>
      <c r="J173" s="13">
        <f>SUM(J174+J175+J176+J177)</f>
        <v>0</v>
      </c>
      <c r="K173" s="13">
        <f>SUM(K174+K175+K176+K177)</f>
        <v>0</v>
      </c>
      <c r="L173" s="13">
        <f>SUM(L174+L175+L176+L177)</f>
        <v>0</v>
      </c>
      <c r="M173" s="13">
        <f>SUM(M174+M175+M176+M177)</f>
        <v>0</v>
      </c>
      <c r="N173" s="14"/>
      <c r="O173" s="2"/>
    </row>
    <row r="174" spans="1:15" ht="23.25" customHeight="1">
      <c r="A174" s="10"/>
      <c r="B174" s="14" t="s">
        <v>5</v>
      </c>
      <c r="C174" s="12"/>
      <c r="D174" s="13">
        <v>0</v>
      </c>
      <c r="E174" s="58">
        <v>0</v>
      </c>
      <c r="F174" s="13">
        <v>0</v>
      </c>
      <c r="G174" s="13">
        <v>0</v>
      </c>
      <c r="H174" s="13">
        <v>0</v>
      </c>
      <c r="I174" s="38">
        <v>0</v>
      </c>
      <c r="J174" s="13">
        <v>0</v>
      </c>
      <c r="K174" s="13">
        <v>0</v>
      </c>
      <c r="L174" s="13">
        <v>0</v>
      </c>
      <c r="M174" s="13">
        <v>0</v>
      </c>
      <c r="N174" s="14"/>
      <c r="O174" s="2"/>
    </row>
    <row r="175" spans="1:15" ht="18.75" customHeight="1">
      <c r="A175" s="10"/>
      <c r="B175" s="14" t="s">
        <v>6</v>
      </c>
      <c r="C175" s="12"/>
      <c r="D175" s="13">
        <v>0</v>
      </c>
      <c r="E175" s="58">
        <v>0</v>
      </c>
      <c r="F175" s="13">
        <v>0</v>
      </c>
      <c r="G175" s="13">
        <v>0</v>
      </c>
      <c r="H175" s="13">
        <v>0</v>
      </c>
      <c r="I175" s="38">
        <v>0</v>
      </c>
      <c r="J175" s="13">
        <v>0</v>
      </c>
      <c r="K175" s="13">
        <v>0</v>
      </c>
      <c r="L175" s="13">
        <v>0</v>
      </c>
      <c r="M175" s="13">
        <v>0</v>
      </c>
      <c r="N175" s="14"/>
      <c r="O175" s="2"/>
    </row>
    <row r="176" spans="1:15" ht="18" customHeight="1">
      <c r="A176" s="10"/>
      <c r="B176" s="14" t="s">
        <v>7</v>
      </c>
      <c r="C176" s="12"/>
      <c r="D176" s="13">
        <v>0</v>
      </c>
      <c r="E176" s="58">
        <v>0</v>
      </c>
      <c r="F176" s="13">
        <v>0</v>
      </c>
      <c r="G176" s="13">
        <v>0</v>
      </c>
      <c r="H176" s="13">
        <v>0</v>
      </c>
      <c r="I176" s="38">
        <v>0</v>
      </c>
      <c r="J176" s="13">
        <v>0</v>
      </c>
      <c r="K176" s="13">
        <v>0</v>
      </c>
      <c r="L176" s="13">
        <v>0</v>
      </c>
      <c r="M176" s="13">
        <v>0</v>
      </c>
      <c r="N176" s="14"/>
      <c r="O176" s="2"/>
    </row>
    <row r="177" spans="1:15" ht="33.75" customHeight="1">
      <c r="A177" s="10"/>
      <c r="B177" s="14" t="s">
        <v>8</v>
      </c>
      <c r="C177" s="12"/>
      <c r="D177" s="13">
        <v>0</v>
      </c>
      <c r="E177" s="58">
        <v>0</v>
      </c>
      <c r="F177" s="13">
        <v>0</v>
      </c>
      <c r="G177" s="13">
        <v>0</v>
      </c>
      <c r="H177" s="13">
        <v>0</v>
      </c>
      <c r="I177" s="38">
        <v>0</v>
      </c>
      <c r="J177" s="13">
        <v>0</v>
      </c>
      <c r="K177" s="13">
        <v>0</v>
      </c>
      <c r="L177" s="13">
        <v>0</v>
      </c>
      <c r="M177" s="13">
        <v>0</v>
      </c>
      <c r="N177" s="14"/>
      <c r="O177" s="2"/>
    </row>
    <row r="178" spans="1:15" ht="45" customHeight="1">
      <c r="A178" s="10" t="s">
        <v>46</v>
      </c>
      <c r="B178" s="11" t="s">
        <v>69</v>
      </c>
      <c r="C178" s="12"/>
      <c r="D178" s="13">
        <f>SUM(F178:M178)</f>
        <v>1634.7999219199996</v>
      </c>
      <c r="E178" s="58">
        <f aca="true" t="shared" si="64" ref="E178:K178">SUM(E185+E190+E196)</f>
        <v>521.12</v>
      </c>
      <c r="F178" s="13">
        <f t="shared" si="64"/>
        <v>188.89</v>
      </c>
      <c r="G178" s="13">
        <f t="shared" si="64"/>
        <v>196.44119999999998</v>
      </c>
      <c r="H178" s="13">
        <f t="shared" si="64"/>
        <v>202.765648</v>
      </c>
      <c r="I178" s="13">
        <f t="shared" si="64"/>
        <v>209.34307392</v>
      </c>
      <c r="J178" s="13">
        <f t="shared" si="64"/>
        <v>209.33999999999997</v>
      </c>
      <c r="K178" s="13">
        <f t="shared" si="64"/>
        <v>209.33999999999997</v>
      </c>
      <c r="L178" s="13">
        <f aca="true" t="shared" si="65" ref="J178:M182">SUM(L185+L190+L196)</f>
        <v>209.33999999999997</v>
      </c>
      <c r="M178" s="13">
        <f t="shared" si="65"/>
        <v>209.33999999999997</v>
      </c>
      <c r="N178" s="14"/>
      <c r="O178" s="2"/>
    </row>
    <row r="179" spans="1:15" ht="23.25" customHeight="1">
      <c r="A179" s="10"/>
      <c r="B179" s="14" t="s">
        <v>5</v>
      </c>
      <c r="C179" s="12"/>
      <c r="D179" s="13">
        <f aca="true" t="shared" si="66" ref="D179:I182">SUM(D186+D191+D197)</f>
        <v>0</v>
      </c>
      <c r="E179" s="58">
        <f t="shared" si="66"/>
        <v>0</v>
      </c>
      <c r="F179" s="13">
        <f t="shared" si="66"/>
        <v>0</v>
      </c>
      <c r="G179" s="13">
        <f t="shared" si="66"/>
        <v>0</v>
      </c>
      <c r="H179" s="13">
        <f t="shared" si="66"/>
        <v>0</v>
      </c>
      <c r="I179" s="38">
        <f t="shared" si="66"/>
        <v>0</v>
      </c>
      <c r="J179" s="13">
        <f t="shared" si="65"/>
        <v>0</v>
      </c>
      <c r="K179" s="13">
        <f t="shared" si="65"/>
        <v>0</v>
      </c>
      <c r="L179" s="13">
        <f t="shared" si="65"/>
        <v>0</v>
      </c>
      <c r="M179" s="13">
        <f t="shared" si="65"/>
        <v>0</v>
      </c>
      <c r="N179" s="14"/>
      <c r="O179" s="2"/>
    </row>
    <row r="180" spans="1:15" ht="18.75" customHeight="1">
      <c r="A180" s="10"/>
      <c r="B180" s="14" t="s">
        <v>6</v>
      </c>
      <c r="C180" s="12"/>
      <c r="D180" s="13">
        <f t="shared" si="66"/>
        <v>0</v>
      </c>
      <c r="E180" s="58">
        <f t="shared" si="66"/>
        <v>0</v>
      </c>
      <c r="F180" s="13">
        <f t="shared" si="66"/>
        <v>0</v>
      </c>
      <c r="G180" s="13">
        <f t="shared" si="66"/>
        <v>0</v>
      </c>
      <c r="H180" s="13">
        <f t="shared" si="66"/>
        <v>0</v>
      </c>
      <c r="I180" s="38">
        <f t="shared" si="66"/>
        <v>0</v>
      </c>
      <c r="J180" s="13">
        <f t="shared" si="65"/>
        <v>0</v>
      </c>
      <c r="K180" s="13">
        <f t="shared" si="65"/>
        <v>0</v>
      </c>
      <c r="L180" s="13">
        <f t="shared" si="65"/>
        <v>0</v>
      </c>
      <c r="M180" s="13">
        <f t="shared" si="65"/>
        <v>0</v>
      </c>
      <c r="N180" s="14"/>
      <c r="O180" s="2"/>
    </row>
    <row r="181" spans="1:15" ht="20.25" customHeight="1">
      <c r="A181" s="10"/>
      <c r="B181" s="14" t="s">
        <v>7</v>
      </c>
      <c r="C181" s="12"/>
      <c r="D181" s="13">
        <f>SUM(F181:M181)</f>
        <v>1634.7999219199996</v>
      </c>
      <c r="E181" s="58">
        <f>SUM(E188+E193+E199)</f>
        <v>521.12</v>
      </c>
      <c r="F181" s="13">
        <f t="shared" si="66"/>
        <v>188.89</v>
      </c>
      <c r="G181" s="13">
        <f t="shared" si="66"/>
        <v>196.44119999999998</v>
      </c>
      <c r="H181" s="13">
        <f t="shared" si="66"/>
        <v>202.765648</v>
      </c>
      <c r="I181" s="13">
        <f t="shared" si="66"/>
        <v>209.34307392</v>
      </c>
      <c r="J181" s="13">
        <f>SUM(J188,J193,J199)</f>
        <v>209.33999999999997</v>
      </c>
      <c r="K181" s="13">
        <f>SUM(K188,K193,K199)</f>
        <v>209.33999999999997</v>
      </c>
      <c r="L181" s="13">
        <f>SUM(L188,L193,L199)</f>
        <v>209.33999999999997</v>
      </c>
      <c r="M181" s="13">
        <f>SUM(M188,M193,M199)</f>
        <v>209.33999999999997</v>
      </c>
      <c r="N181" s="14"/>
      <c r="O181" s="2"/>
    </row>
    <row r="182" spans="1:15" ht="45.75" customHeight="1">
      <c r="A182" s="10"/>
      <c r="B182" s="14" t="s">
        <v>8</v>
      </c>
      <c r="C182" s="12"/>
      <c r="D182" s="13">
        <f t="shared" si="66"/>
        <v>0</v>
      </c>
      <c r="E182" s="58">
        <f t="shared" si="66"/>
        <v>0</v>
      </c>
      <c r="F182" s="13">
        <f t="shared" si="66"/>
        <v>0</v>
      </c>
      <c r="G182" s="13">
        <f t="shared" si="66"/>
        <v>0</v>
      </c>
      <c r="H182" s="13">
        <f t="shared" si="66"/>
        <v>0</v>
      </c>
      <c r="I182" s="38">
        <f t="shared" si="66"/>
        <v>0</v>
      </c>
      <c r="J182" s="13">
        <f t="shared" si="65"/>
        <v>0</v>
      </c>
      <c r="K182" s="13">
        <f t="shared" si="65"/>
        <v>0</v>
      </c>
      <c r="L182" s="13">
        <f t="shared" si="65"/>
        <v>0</v>
      </c>
      <c r="M182" s="13">
        <f t="shared" si="65"/>
        <v>0</v>
      </c>
      <c r="N182" s="14"/>
      <c r="O182" s="2"/>
    </row>
    <row r="183" spans="1:15" ht="18.75" customHeight="1">
      <c r="A183" s="10"/>
      <c r="B183" s="67" t="s">
        <v>57</v>
      </c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9"/>
      <c r="O183" s="2"/>
    </row>
    <row r="184" spans="1:15" ht="36.75" customHeight="1">
      <c r="A184" s="10"/>
      <c r="B184" s="67" t="s">
        <v>80</v>
      </c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9"/>
      <c r="O184" s="2"/>
    </row>
    <row r="185" spans="1:15" ht="92.25" customHeight="1">
      <c r="A185" s="10" t="s">
        <v>47</v>
      </c>
      <c r="B185" s="15" t="s">
        <v>75</v>
      </c>
      <c r="C185" s="14" t="s">
        <v>67</v>
      </c>
      <c r="D185" s="13">
        <f aca="true" t="shared" si="67" ref="D185:M185">SUM(D186+D187+D188+D189)</f>
        <v>1329.62992192</v>
      </c>
      <c r="E185" s="58">
        <f t="shared" si="67"/>
        <v>484.26</v>
      </c>
      <c r="F185" s="13">
        <f t="shared" si="67"/>
        <v>152.03</v>
      </c>
      <c r="G185" s="13">
        <f t="shared" si="67"/>
        <v>158.1112</v>
      </c>
      <c r="H185" s="13">
        <f t="shared" si="67"/>
        <v>164.435648</v>
      </c>
      <c r="I185" s="13">
        <f t="shared" si="67"/>
        <v>171.01307391999998</v>
      </c>
      <c r="J185" s="13">
        <f t="shared" si="67"/>
        <v>171.01</v>
      </c>
      <c r="K185" s="13">
        <f t="shared" si="67"/>
        <v>171.01</v>
      </c>
      <c r="L185" s="13">
        <f t="shared" si="67"/>
        <v>171.01</v>
      </c>
      <c r="M185" s="13">
        <f t="shared" si="67"/>
        <v>171.01</v>
      </c>
      <c r="N185" s="14" t="s">
        <v>94</v>
      </c>
      <c r="O185" s="2"/>
    </row>
    <row r="186" spans="1:15" ht="20.25" customHeight="1">
      <c r="A186" s="10"/>
      <c r="B186" s="14" t="s">
        <v>5</v>
      </c>
      <c r="C186" s="12"/>
      <c r="D186" s="13">
        <v>0</v>
      </c>
      <c r="E186" s="58">
        <v>0</v>
      </c>
      <c r="F186" s="13">
        <v>0</v>
      </c>
      <c r="G186" s="13">
        <v>0</v>
      </c>
      <c r="H186" s="13">
        <v>0</v>
      </c>
      <c r="I186" s="38">
        <v>0</v>
      </c>
      <c r="J186" s="13">
        <v>0</v>
      </c>
      <c r="K186" s="13">
        <v>0</v>
      </c>
      <c r="L186" s="13">
        <v>0</v>
      </c>
      <c r="M186" s="13">
        <v>0</v>
      </c>
      <c r="N186" s="14"/>
      <c r="O186" s="2"/>
    </row>
    <row r="187" spans="1:15" ht="18.75" customHeight="1">
      <c r="A187" s="10"/>
      <c r="B187" s="14" t="s">
        <v>6</v>
      </c>
      <c r="C187" s="12"/>
      <c r="D187" s="13">
        <v>0</v>
      </c>
      <c r="E187" s="58">
        <v>0</v>
      </c>
      <c r="F187" s="13">
        <v>0</v>
      </c>
      <c r="G187" s="13">
        <v>0</v>
      </c>
      <c r="H187" s="13">
        <v>0</v>
      </c>
      <c r="I187" s="38">
        <v>0</v>
      </c>
      <c r="J187" s="13">
        <v>0</v>
      </c>
      <c r="K187" s="13">
        <v>0</v>
      </c>
      <c r="L187" s="13">
        <v>0</v>
      </c>
      <c r="M187" s="13">
        <v>0</v>
      </c>
      <c r="N187" s="14"/>
      <c r="O187" s="2"/>
    </row>
    <row r="188" spans="1:15" ht="18.75" customHeight="1">
      <c r="A188" s="10"/>
      <c r="B188" s="14" t="s">
        <v>7</v>
      </c>
      <c r="C188" s="12"/>
      <c r="D188" s="13">
        <f>SUM(F188:M188)</f>
        <v>1329.62992192</v>
      </c>
      <c r="E188" s="58">
        <v>484.26</v>
      </c>
      <c r="F188" s="13">
        <v>152.03</v>
      </c>
      <c r="G188" s="13">
        <f>F188+(F188*4%)</f>
        <v>158.1112</v>
      </c>
      <c r="H188" s="13">
        <f>G188+(G188*4%)</f>
        <v>164.435648</v>
      </c>
      <c r="I188" s="13">
        <f>H188+(H188*4%)</f>
        <v>171.01307391999998</v>
      </c>
      <c r="J188" s="13">
        <v>171.01</v>
      </c>
      <c r="K188" s="13">
        <v>171.01</v>
      </c>
      <c r="L188" s="13">
        <v>171.01</v>
      </c>
      <c r="M188" s="13">
        <v>171.01</v>
      </c>
      <c r="N188" s="14"/>
      <c r="O188" s="2"/>
    </row>
    <row r="189" spans="1:15" ht="27.75" customHeight="1">
      <c r="A189" s="10"/>
      <c r="B189" s="14" t="s">
        <v>8</v>
      </c>
      <c r="C189" s="12"/>
      <c r="D189" s="13">
        <v>0</v>
      </c>
      <c r="E189" s="58">
        <v>0</v>
      </c>
      <c r="F189" s="13">
        <v>0</v>
      </c>
      <c r="G189" s="13">
        <v>0</v>
      </c>
      <c r="H189" s="13">
        <v>0</v>
      </c>
      <c r="I189" s="38">
        <v>0</v>
      </c>
      <c r="J189" s="13">
        <v>0</v>
      </c>
      <c r="K189" s="13">
        <v>0</v>
      </c>
      <c r="L189" s="13">
        <v>0</v>
      </c>
      <c r="M189" s="13">
        <v>0</v>
      </c>
      <c r="N189" s="14"/>
      <c r="O189" s="2"/>
    </row>
    <row r="190" spans="1:15" ht="65.25" customHeight="1">
      <c r="A190" s="10" t="s">
        <v>48</v>
      </c>
      <c r="B190" s="15" t="s">
        <v>76</v>
      </c>
      <c r="C190" s="14" t="s">
        <v>97</v>
      </c>
      <c r="D190" s="13">
        <f aca="true" t="shared" si="68" ref="D190:I190">SUM(D191+D192+D193+D194)</f>
        <v>0</v>
      </c>
      <c r="E190" s="58">
        <f t="shared" si="68"/>
        <v>0</v>
      </c>
      <c r="F190" s="13">
        <f t="shared" si="68"/>
        <v>0</v>
      </c>
      <c r="G190" s="13">
        <f t="shared" si="68"/>
        <v>0</v>
      </c>
      <c r="H190" s="13">
        <f t="shared" si="68"/>
        <v>0</v>
      </c>
      <c r="I190" s="38">
        <f t="shared" si="68"/>
        <v>0</v>
      </c>
      <c r="J190" s="13">
        <f>SUM(J191+J192+J193+J194)</f>
        <v>0</v>
      </c>
      <c r="K190" s="13">
        <f>SUM(K191+K192+K193+K194)</f>
        <v>0</v>
      </c>
      <c r="L190" s="13">
        <f>SUM(L191+L192+L193+L194)</f>
        <v>0</v>
      </c>
      <c r="M190" s="13">
        <f>SUM(M191+M192+M193+M194)</f>
        <v>0</v>
      </c>
      <c r="N190" s="14" t="s">
        <v>95</v>
      </c>
      <c r="O190" s="2"/>
    </row>
    <row r="191" spans="1:15" ht="21.75" customHeight="1">
      <c r="A191" s="10"/>
      <c r="B191" s="14" t="s">
        <v>5</v>
      </c>
      <c r="C191" s="12"/>
      <c r="D191" s="13">
        <v>0</v>
      </c>
      <c r="E191" s="58">
        <v>0</v>
      </c>
      <c r="F191" s="13">
        <v>0</v>
      </c>
      <c r="G191" s="13">
        <v>0</v>
      </c>
      <c r="H191" s="13">
        <v>0</v>
      </c>
      <c r="I191" s="38">
        <v>0</v>
      </c>
      <c r="J191" s="13">
        <v>0</v>
      </c>
      <c r="K191" s="13">
        <v>0</v>
      </c>
      <c r="L191" s="13">
        <v>0</v>
      </c>
      <c r="M191" s="13">
        <v>0</v>
      </c>
      <c r="N191" s="14"/>
      <c r="O191" s="2"/>
    </row>
    <row r="192" spans="1:15" ht="21.75" customHeight="1">
      <c r="A192" s="10"/>
      <c r="B192" s="14" t="s">
        <v>6</v>
      </c>
      <c r="C192" s="12"/>
      <c r="D192" s="13">
        <v>0</v>
      </c>
      <c r="E192" s="58">
        <v>0</v>
      </c>
      <c r="F192" s="13">
        <v>0</v>
      </c>
      <c r="G192" s="13">
        <v>0</v>
      </c>
      <c r="H192" s="13">
        <v>0</v>
      </c>
      <c r="I192" s="38">
        <v>0</v>
      </c>
      <c r="J192" s="13">
        <v>0</v>
      </c>
      <c r="K192" s="13">
        <v>0</v>
      </c>
      <c r="L192" s="13">
        <v>0</v>
      </c>
      <c r="M192" s="13">
        <v>0</v>
      </c>
      <c r="N192" s="14"/>
      <c r="O192" s="2"/>
    </row>
    <row r="193" spans="1:15" ht="18.75" customHeight="1">
      <c r="A193" s="10"/>
      <c r="B193" s="14" t="s">
        <v>7</v>
      </c>
      <c r="C193" s="12"/>
      <c r="D193" s="13">
        <f>E193+F193+G193+H193+I193</f>
        <v>0</v>
      </c>
      <c r="E193" s="58">
        <v>0</v>
      </c>
      <c r="F193" s="13">
        <v>0</v>
      </c>
      <c r="G193" s="13">
        <v>0</v>
      </c>
      <c r="H193" s="13">
        <v>0</v>
      </c>
      <c r="I193" s="38">
        <v>0</v>
      </c>
      <c r="J193" s="13">
        <v>0</v>
      </c>
      <c r="K193" s="13">
        <v>0</v>
      </c>
      <c r="L193" s="13">
        <v>0</v>
      </c>
      <c r="M193" s="13">
        <v>0</v>
      </c>
      <c r="N193" s="14"/>
      <c r="O193" s="2"/>
    </row>
    <row r="194" spans="1:15" ht="32.25" customHeight="1">
      <c r="A194" s="10"/>
      <c r="B194" s="14" t="s">
        <v>8</v>
      </c>
      <c r="C194" s="12"/>
      <c r="D194" s="13">
        <v>0</v>
      </c>
      <c r="E194" s="58">
        <v>0</v>
      </c>
      <c r="F194" s="13">
        <v>0</v>
      </c>
      <c r="G194" s="13">
        <v>0</v>
      </c>
      <c r="H194" s="13">
        <v>0</v>
      </c>
      <c r="I194" s="38">
        <v>0</v>
      </c>
      <c r="J194" s="13">
        <v>0</v>
      </c>
      <c r="K194" s="13">
        <v>0</v>
      </c>
      <c r="L194" s="13">
        <v>0</v>
      </c>
      <c r="M194" s="13">
        <v>0</v>
      </c>
      <c r="N194" s="14"/>
      <c r="O194" s="2"/>
    </row>
    <row r="195" spans="1:15" ht="48.75" customHeight="1">
      <c r="A195" s="10"/>
      <c r="B195" s="67" t="s">
        <v>53</v>
      </c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9"/>
      <c r="O195" s="2"/>
    </row>
    <row r="196" spans="1:15" ht="72.75" customHeight="1">
      <c r="A196" s="10" t="s">
        <v>49</v>
      </c>
      <c r="B196" s="15" t="s">
        <v>77</v>
      </c>
      <c r="C196" s="14" t="s">
        <v>98</v>
      </c>
      <c r="D196" s="13">
        <f>SUM(F196:M196)</f>
        <v>305.16999999999996</v>
      </c>
      <c r="E196" s="58">
        <f aca="true" t="shared" si="69" ref="E196:M196">SUM(E197+E198+E199+E200)</f>
        <v>36.86</v>
      </c>
      <c r="F196" s="13">
        <f t="shared" si="69"/>
        <v>36.86</v>
      </c>
      <c r="G196" s="13">
        <f t="shared" si="69"/>
        <v>38.33</v>
      </c>
      <c r="H196" s="13">
        <f t="shared" si="69"/>
        <v>38.33</v>
      </c>
      <c r="I196" s="13">
        <f t="shared" si="69"/>
        <v>38.33</v>
      </c>
      <c r="J196" s="13">
        <f t="shared" si="69"/>
        <v>38.33</v>
      </c>
      <c r="K196" s="13">
        <f t="shared" si="69"/>
        <v>38.33</v>
      </c>
      <c r="L196" s="13">
        <f t="shared" si="69"/>
        <v>38.33</v>
      </c>
      <c r="M196" s="13">
        <f t="shared" si="69"/>
        <v>38.33</v>
      </c>
      <c r="N196" s="14" t="s">
        <v>96</v>
      </c>
      <c r="O196" s="2"/>
    </row>
    <row r="197" spans="1:15" ht="33.75" customHeight="1">
      <c r="A197" s="10"/>
      <c r="B197" s="14" t="s">
        <v>5</v>
      </c>
      <c r="C197" s="12"/>
      <c r="D197" s="13">
        <v>0</v>
      </c>
      <c r="E197" s="58">
        <v>0</v>
      </c>
      <c r="F197" s="13">
        <v>0</v>
      </c>
      <c r="G197" s="13">
        <v>0</v>
      </c>
      <c r="H197" s="13">
        <v>0</v>
      </c>
      <c r="I197" s="38">
        <v>0</v>
      </c>
      <c r="J197" s="13">
        <v>0</v>
      </c>
      <c r="K197" s="13">
        <v>0</v>
      </c>
      <c r="L197" s="13">
        <v>0</v>
      </c>
      <c r="M197" s="13">
        <v>0</v>
      </c>
      <c r="N197" s="14"/>
      <c r="O197" s="2"/>
    </row>
    <row r="198" spans="1:15" ht="18.75" customHeight="1">
      <c r="A198" s="10"/>
      <c r="B198" s="14" t="s">
        <v>6</v>
      </c>
      <c r="C198" s="12"/>
      <c r="D198" s="13">
        <v>0</v>
      </c>
      <c r="E198" s="58">
        <v>0</v>
      </c>
      <c r="F198" s="13">
        <v>0</v>
      </c>
      <c r="G198" s="13">
        <v>0</v>
      </c>
      <c r="H198" s="13">
        <v>0</v>
      </c>
      <c r="I198" s="38">
        <v>0</v>
      </c>
      <c r="J198" s="13">
        <v>0</v>
      </c>
      <c r="K198" s="13">
        <v>0</v>
      </c>
      <c r="L198" s="13">
        <v>0</v>
      </c>
      <c r="M198" s="13">
        <v>0</v>
      </c>
      <c r="N198" s="14"/>
      <c r="O198" s="2"/>
    </row>
    <row r="199" spans="1:15" ht="18.75" customHeight="1">
      <c r="A199" s="10"/>
      <c r="B199" s="14" t="s">
        <v>7</v>
      </c>
      <c r="C199" s="12"/>
      <c r="D199" s="13">
        <f>SUM(F199:M199)</f>
        <v>305.16999999999996</v>
      </c>
      <c r="E199" s="58">
        <v>36.86</v>
      </c>
      <c r="F199" s="13">
        <v>36.86</v>
      </c>
      <c r="G199" s="13">
        <v>38.33</v>
      </c>
      <c r="H199" s="13">
        <v>38.33</v>
      </c>
      <c r="I199" s="13">
        <v>38.33</v>
      </c>
      <c r="J199" s="13">
        <v>38.33</v>
      </c>
      <c r="K199" s="13">
        <v>38.33</v>
      </c>
      <c r="L199" s="13">
        <v>38.33</v>
      </c>
      <c r="M199" s="13">
        <v>38.33</v>
      </c>
      <c r="N199" s="14"/>
      <c r="O199" s="2"/>
    </row>
    <row r="200" spans="1:15" ht="27.75" customHeight="1">
      <c r="A200" s="10"/>
      <c r="B200" s="14" t="s">
        <v>8</v>
      </c>
      <c r="C200" s="12"/>
      <c r="D200" s="13">
        <v>0</v>
      </c>
      <c r="E200" s="58">
        <v>0</v>
      </c>
      <c r="F200" s="13">
        <v>0</v>
      </c>
      <c r="G200" s="13">
        <v>0</v>
      </c>
      <c r="H200" s="13">
        <v>0</v>
      </c>
      <c r="I200" s="38">
        <v>0</v>
      </c>
      <c r="J200" s="13">
        <v>0</v>
      </c>
      <c r="K200" s="13">
        <v>0</v>
      </c>
      <c r="L200" s="13">
        <v>0</v>
      </c>
      <c r="M200" s="13">
        <v>0</v>
      </c>
      <c r="N200" s="14"/>
      <c r="O200" s="2"/>
    </row>
    <row r="201" spans="1:15" ht="65.25" customHeight="1">
      <c r="A201" s="33"/>
      <c r="B201" s="34"/>
      <c r="C201" s="34"/>
      <c r="D201" s="35"/>
      <c r="E201" s="64"/>
      <c r="F201" s="46"/>
      <c r="G201" s="46"/>
      <c r="H201" s="46"/>
      <c r="I201" s="45"/>
      <c r="J201" s="46"/>
      <c r="K201" s="46"/>
      <c r="L201" s="46"/>
      <c r="M201" s="46"/>
      <c r="N201" s="36"/>
      <c r="O201" s="2"/>
    </row>
  </sheetData>
  <sheetProtection/>
  <mergeCells count="25">
    <mergeCell ref="F1:N1"/>
    <mergeCell ref="F3:N3"/>
    <mergeCell ref="A10:A11"/>
    <mergeCell ref="B10:B11"/>
    <mergeCell ref="F2:N2"/>
    <mergeCell ref="G4:N4"/>
    <mergeCell ref="F5:N5"/>
    <mergeCell ref="C10:C11"/>
    <mergeCell ref="B6:N6"/>
    <mergeCell ref="B7:N7"/>
    <mergeCell ref="B184:N184"/>
    <mergeCell ref="B112:N112"/>
    <mergeCell ref="B119:N119"/>
    <mergeCell ref="B183:N183"/>
    <mergeCell ref="B195:N195"/>
    <mergeCell ref="B113:N113"/>
    <mergeCell ref="B145:N145"/>
    <mergeCell ref="B157:N157"/>
    <mergeCell ref="B8:N8"/>
    <mergeCell ref="B146:N146"/>
    <mergeCell ref="C54:N54"/>
    <mergeCell ref="C60:N60"/>
    <mergeCell ref="C76:N76"/>
    <mergeCell ref="C9:I9"/>
    <mergeCell ref="D10:M10"/>
  </mergeCells>
  <printOptions/>
  <pageMargins left="0.2362204724409449" right="0.11811023622047245" top="0.6825" bottom="0.5877083333333334" header="0.31496062992125984" footer="0.31496062992125984"/>
  <pageSetup firstPageNumber="30" useFirstPageNumber="1" fitToHeight="0" fitToWidth="1" horizontalDpi="600" verticalDpi="600" orientation="landscape" paperSize="9" scale="9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Зверева</cp:lastModifiedBy>
  <cp:lastPrinted>2022-06-29T12:36:44Z</cp:lastPrinted>
  <dcterms:created xsi:type="dcterms:W3CDTF">2014-04-17T10:23:22Z</dcterms:created>
  <dcterms:modified xsi:type="dcterms:W3CDTF">2022-07-01T11:25:10Z</dcterms:modified>
  <cp:category/>
  <cp:version/>
  <cp:contentType/>
  <cp:contentStatus/>
</cp:coreProperties>
</file>