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 tabRatio="706"/>
  </bookViews>
  <sheets>
    <sheet name="Приложение 1" sheetId="2" r:id="rId1"/>
  </sheets>
  <calcPr calcId="144525"/>
</workbook>
</file>

<file path=xl/calcChain.xml><?xml version="1.0" encoding="utf-8"?>
<calcChain xmlns="http://schemas.openxmlformats.org/spreadsheetml/2006/main">
  <c r="Q25" i="2" l="1"/>
  <c r="R25" i="2" s="1"/>
  <c r="P25" i="2"/>
  <c r="P24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N24" i="2"/>
  <c r="O24" i="2" s="1"/>
  <c r="R24" i="2"/>
  <c r="R23" i="2"/>
  <c r="E24" i="2"/>
  <c r="F24" i="2" s="1"/>
  <c r="E23" i="2"/>
  <c r="F23" i="2" s="1"/>
  <c r="E22" i="2"/>
  <c r="F22" i="2" s="1"/>
  <c r="E21" i="2"/>
  <c r="F21" i="2" s="1"/>
  <c r="R20" i="2"/>
  <c r="P20" i="2"/>
  <c r="N23" i="2"/>
  <c r="O23" i="2" s="1"/>
  <c r="N22" i="2"/>
  <c r="O22" i="2" s="1"/>
  <c r="N21" i="2"/>
  <c r="O21" i="2" s="1"/>
  <c r="N20" i="2"/>
  <c r="O20" i="2" s="1"/>
  <c r="E20" i="2"/>
  <c r="F20" i="2" s="1"/>
  <c r="R19" i="2"/>
  <c r="P23" i="2" l="1"/>
  <c r="P21" i="2"/>
  <c r="R21" i="2" s="1"/>
  <c r="P22" i="2"/>
  <c r="R22" i="2" s="1"/>
  <c r="P19" i="2" l="1"/>
  <c r="O19" i="2"/>
  <c r="N19" i="2"/>
  <c r="F19" i="2"/>
  <c r="E19" i="2"/>
</calcChain>
</file>

<file path=xl/sharedStrings.xml><?xml version="1.0" encoding="utf-8"?>
<sst xmlns="http://schemas.openxmlformats.org/spreadsheetml/2006/main" count="54" uniqueCount="42">
  <si>
    <t>Итого затраты учреждения на оказание муниципальных услуг</t>
  </si>
  <si>
    <t>Объем муниципальных услуг</t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</si>
  <si>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1</t>
    </r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</si>
  <si>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</si>
  <si>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</si>
  <si>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</si>
  <si>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4</t>
    </r>
  </si>
  <si>
    <t xml:space="preserve">Очередной финансовый год </t>
  </si>
  <si>
    <t>ИТОГО</t>
  </si>
  <si>
    <t>тыс.руб.</t>
  </si>
  <si>
    <t>РАСЧЕТ НОРМАТИВНЫХ ЗАТРАТ, СВЯЗАННЫХ С ОКАЗАНИЕМ МУНИЦИПАЛЬНЫХ УСЛУГ</t>
  </si>
  <si>
    <r>
      <t xml:space="preserve">1.        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</si>
  <si>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 xml:space="preserve">2.        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</si>
  <si>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 xml:space="preserve">3.        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</si>
  <si>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t>Наименование муниципальной услуги (работы)</t>
  </si>
  <si>
    <t>Коммунальные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</si>
  <si>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</si>
  <si>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</si>
  <si>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r>
      <t>Оплата труда с начисленими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3</t>
    </r>
  </si>
  <si>
    <t>Содержание объектов недвижимого имущества</t>
  </si>
  <si>
    <t>Содержание объектов особо ценного движимого имущества</t>
  </si>
  <si>
    <t>Приобретение услуг связи</t>
  </si>
  <si>
    <t>Приобретение транспортных услуг</t>
  </si>
  <si>
    <t>Прочие 
общехозяйственные нужды</t>
  </si>
  <si>
    <t>(гр.5+гр.14)</t>
  </si>
  <si>
    <t>Нормативные затраты на единицу оказания муниципальной услуги</t>
  </si>
  <si>
    <t>тыс.руб. 
на
единицу</t>
  </si>
  <si>
    <t xml:space="preserve">единиц
</t>
  </si>
  <si>
    <t xml:space="preserve">
гр.5/гр.17</t>
  </si>
  <si>
    <t xml:space="preserve">
гр.14/гр.17</t>
  </si>
  <si>
    <t>(наименование учреждения)</t>
  </si>
  <si>
    <r>
      <t>4.</t>
    </r>
    <r>
      <rPr>
        <vertAlign val="superscript"/>
        <sz val="7"/>
        <color theme="1"/>
        <rFont val="Times New Roman"/>
        <family val="1"/>
        <charset val="204"/>
      </rPr>
      <t xml:space="preserve">                  </t>
    </r>
    <r>
      <rPr>
        <sz val="10"/>
        <color theme="1"/>
        <rFont val="Times New Roman"/>
        <family val="1"/>
        <charset val="204"/>
      </rPr>
      <t>Гр. 14 = гр.7+гр.8+гр.9+гр.10+гр.11+гр.12+гр.13</t>
    </r>
  </si>
  <si>
    <r>
      <t>5.</t>
    </r>
    <r>
      <rPr>
        <vertAlign val="superscript"/>
        <sz val="7"/>
        <color theme="1"/>
        <rFont val="Times New Roman"/>
        <family val="1"/>
        <charset val="204"/>
      </rPr>
      <t xml:space="preserve">                  </t>
    </r>
    <r>
      <rPr>
        <sz val="10"/>
        <color theme="1"/>
        <rFont val="Times New Roman"/>
        <family val="1"/>
        <charset val="204"/>
      </rPr>
      <t>Гр.16/гр.17.</t>
    </r>
  </si>
  <si>
    <t>Муниципальное бюджетное учреждение культуры Дворец культуры "Свободный"</t>
  </si>
  <si>
    <t>Организация показа концертов и концертных программ 07008100000000000005104</t>
  </si>
  <si>
    <t xml:space="preserve">Организация деятельности клубных формирований и формирований самодеятельного народного творчества (проведение занятий) 07025100000000000004103
</t>
  </si>
  <si>
    <t>Библиотечное, библиографическое и информационное обслуживание
пользователей библиотеки
07036100000000001000101</t>
  </si>
  <si>
    <t>Организация и проведение культурно-массовых мероприятий 07061100100000000008105</t>
  </si>
  <si>
    <t xml:space="preserve">Формирование, учет, изучение, обеспечение физического сохранения и 
безопасности фондов библиотеки, включая оцифровку фондов 07013100000000000008104
</t>
  </si>
  <si>
    <t>Библиографическая обработка документов и создание каталогов 07014100000000000007102</t>
  </si>
  <si>
    <t>Утверждено</t>
  </si>
  <si>
    <t>постановлением администрации 
городского округа ЗАТО Свободный 
от "____" декабря 2018 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</si>
</sst>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indent="2"/>
    </xf>
    <xf numFmtId="2" fontId="0" fillId="0" borderId="0" xfId="0" applyNumberFormat="1"/>
    <xf numFmtId="0" fontId="6" fillId="0" borderId="0" xfId="0" applyFont="1"/>
    <xf numFmtId="0" fontId="6" fillId="0" borderId="7" xfId="0" applyFont="1" applyBorder="1"/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32" xfId="0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4" xfId="0" applyBorder="1"/>
    <xf numFmtId="43" fontId="6" fillId="2" borderId="17" xfId="1" applyFont="1" applyFill="1" applyBorder="1" applyAlignment="1">
      <alignment horizontal="center" vertical="center" wrapText="1"/>
    </xf>
    <xf numFmtId="2" fontId="6" fillId="2" borderId="17" xfId="1" applyNumberFormat="1" applyFont="1" applyFill="1" applyBorder="1" applyAlignment="1">
      <alignment horizontal="center" vertical="center" wrapText="1"/>
    </xf>
    <xf numFmtId="43" fontId="6" fillId="2" borderId="17" xfId="1" applyFont="1" applyFill="1" applyBorder="1" applyAlignment="1">
      <alignment horizontal="center" vertical="center"/>
    </xf>
    <xf numFmtId="2" fontId="6" fillId="2" borderId="17" xfId="1" applyNumberFormat="1" applyFont="1" applyFill="1" applyBorder="1" applyAlignment="1">
      <alignment horizontal="center" vertical="center"/>
    </xf>
    <xf numFmtId="164" fontId="6" fillId="2" borderId="17" xfId="1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3" fontId="6" fillId="2" borderId="18" xfId="1" applyFont="1" applyFill="1" applyBorder="1" applyAlignment="1">
      <alignment horizontal="center" vertical="center" wrapText="1"/>
    </xf>
    <xf numFmtId="2" fontId="6" fillId="2" borderId="18" xfId="1" applyNumberFormat="1" applyFont="1" applyFill="1" applyBorder="1" applyAlignment="1">
      <alignment horizontal="center" vertical="center" wrapText="1"/>
    </xf>
    <xf numFmtId="2" fontId="6" fillId="2" borderId="18" xfId="1" applyNumberFormat="1" applyFont="1" applyFill="1" applyBorder="1" applyAlignment="1">
      <alignment horizontal="center" vertical="center"/>
    </xf>
    <xf numFmtId="43" fontId="6" fillId="2" borderId="38" xfId="1" applyNumberFormat="1" applyFont="1" applyFill="1" applyBorder="1" applyAlignment="1">
      <alignment vertical="center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2" fontId="6" fillId="0" borderId="40" xfId="0" applyNumberFormat="1" applyFont="1" applyBorder="1" applyAlignment="1">
      <alignment horizontal="left" vertical="center" wrapText="1"/>
    </xf>
    <xf numFmtId="2" fontId="6" fillId="0" borderId="41" xfId="0" applyNumberFormat="1" applyFont="1" applyBorder="1" applyAlignment="1">
      <alignment horizontal="left" vertical="center" wrapText="1"/>
    </xf>
    <xf numFmtId="43" fontId="6" fillId="2" borderId="36" xfId="1" applyFont="1" applyFill="1" applyBorder="1" applyAlignment="1">
      <alignment horizontal="center" vertical="center"/>
    </xf>
    <xf numFmtId="2" fontId="6" fillId="2" borderId="36" xfId="1" applyNumberFormat="1" applyFont="1" applyFill="1" applyBorder="1" applyAlignment="1">
      <alignment horizontal="center" vertical="center"/>
    </xf>
    <xf numFmtId="164" fontId="6" fillId="2" borderId="36" xfId="1" applyNumberFormat="1" applyFont="1" applyFill="1" applyBorder="1" applyAlignment="1">
      <alignment vertical="center"/>
    </xf>
    <xf numFmtId="43" fontId="6" fillId="2" borderId="34" xfId="1" applyNumberFormat="1" applyFont="1" applyFill="1" applyBorder="1" applyAlignment="1">
      <alignment vertical="center"/>
    </xf>
    <xf numFmtId="2" fontId="6" fillId="2" borderId="42" xfId="1" applyNumberFormat="1" applyFont="1" applyFill="1" applyBorder="1" applyAlignment="1">
      <alignment horizontal="center" vertical="center"/>
    </xf>
    <xf numFmtId="43" fontId="6" fillId="2" borderId="42" xfId="1" applyFont="1" applyFill="1" applyBorder="1" applyAlignment="1">
      <alignment horizontal="center" vertical="center"/>
    </xf>
    <xf numFmtId="164" fontId="6" fillId="2" borderId="42" xfId="1" applyNumberFormat="1" applyFont="1" applyFill="1" applyBorder="1" applyAlignment="1">
      <alignment vertical="center"/>
    </xf>
    <xf numFmtId="43" fontId="6" fillId="2" borderId="43" xfId="1" applyFont="1" applyFill="1" applyBorder="1" applyAlignment="1">
      <alignment horizontal="center" vertical="center" wrapText="1"/>
    </xf>
    <xf numFmtId="43" fontId="6" fillId="2" borderId="44" xfId="1" applyFont="1" applyFill="1" applyBorder="1" applyAlignment="1">
      <alignment horizontal="center" vertical="center" wrapText="1"/>
    </xf>
    <xf numFmtId="43" fontId="6" fillId="2" borderId="45" xfId="1" applyFont="1" applyFill="1" applyBorder="1" applyAlignment="1">
      <alignment horizontal="center" vertical="center" wrapText="1"/>
    </xf>
    <xf numFmtId="43" fontId="6" fillId="2" borderId="46" xfId="1" applyFont="1" applyFill="1" applyBorder="1" applyAlignment="1">
      <alignment horizontal="center" vertical="center" wrapText="1"/>
    </xf>
    <xf numFmtId="2" fontId="6" fillId="2" borderId="46" xfId="1" applyNumberFormat="1" applyFont="1" applyFill="1" applyBorder="1" applyAlignment="1">
      <alignment horizontal="center" vertical="center" wrapText="1"/>
    </xf>
    <xf numFmtId="43" fontId="6" fillId="2" borderId="46" xfId="1" applyFont="1" applyFill="1" applyBorder="1" applyAlignment="1">
      <alignment horizontal="center" vertical="center"/>
    </xf>
    <xf numFmtId="2" fontId="6" fillId="2" borderId="46" xfId="1" applyNumberFormat="1" applyFont="1" applyFill="1" applyBorder="1" applyAlignment="1">
      <alignment horizontal="center" vertical="center"/>
    </xf>
    <xf numFmtId="164" fontId="6" fillId="2" borderId="46" xfId="1" applyNumberFormat="1" applyFont="1" applyFill="1" applyBorder="1" applyAlignment="1">
      <alignment vertical="center"/>
    </xf>
    <xf numFmtId="43" fontId="6" fillId="2" borderId="47" xfId="1" applyNumberFormat="1" applyFont="1" applyFill="1" applyBorder="1" applyAlignment="1">
      <alignment vertical="center"/>
    </xf>
    <xf numFmtId="2" fontId="6" fillId="0" borderId="0" xfId="0" applyNumberFormat="1" applyFont="1"/>
    <xf numFmtId="43" fontId="0" fillId="0" borderId="0" xfId="0" applyNumberFormat="1"/>
    <xf numFmtId="43" fontId="6" fillId="0" borderId="0" xfId="0" applyNumberFormat="1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90" zoomScaleNormal="90" workbookViewId="0">
      <selection activeCell="O6" sqref="O6"/>
    </sheetView>
  </sheetViews>
  <sheetFormatPr defaultRowHeight="15" x14ac:dyDescent="0.25"/>
  <cols>
    <col min="1" max="1" width="42.28515625" customWidth="1"/>
    <col min="2" max="2" width="12.140625" customWidth="1"/>
    <col min="3" max="3" width="10.42578125" customWidth="1"/>
    <col min="5" max="5" width="12.28515625" customWidth="1"/>
    <col min="6" max="6" width="10" customWidth="1"/>
    <col min="7" max="7" width="10.42578125" customWidth="1"/>
    <col min="8" max="8" width="11.42578125" customWidth="1"/>
    <col min="9" max="9" width="11.140625" customWidth="1"/>
    <col min="14" max="14" width="10" customWidth="1"/>
    <col min="15" max="15" width="9.7109375" customWidth="1"/>
    <col min="16" max="16" width="14.28515625" customWidth="1"/>
    <col min="17" max="17" width="14.140625" customWidth="1"/>
    <col min="18" max="18" width="11.5703125" customWidth="1"/>
    <col min="19" max="19" width="10" bestFit="1" customWidth="1"/>
  </cols>
  <sheetData>
    <row r="1" spans="1:18" ht="2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87" t="s">
        <v>40</v>
      </c>
      <c r="M1" s="87"/>
      <c r="N1" s="87"/>
      <c r="O1" s="87"/>
      <c r="P1" s="87"/>
      <c r="Q1" s="87"/>
      <c r="R1" s="87"/>
    </row>
    <row r="2" spans="1:18" ht="36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88" t="s">
        <v>41</v>
      </c>
      <c r="M2" s="89"/>
      <c r="N2" s="89"/>
      <c r="O2" s="89"/>
      <c r="P2" s="89"/>
      <c r="Q2" s="89"/>
      <c r="R2" s="89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8"/>
      <c r="M3" s="78"/>
      <c r="N3" s="78"/>
      <c r="O3" s="78"/>
      <c r="P3" s="78"/>
      <c r="Q3" s="78"/>
      <c r="R3" s="78"/>
    </row>
    <row r="4" spans="1:18" ht="62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9"/>
      <c r="M4" s="78"/>
      <c r="N4" s="78"/>
      <c r="O4" s="78"/>
      <c r="P4" s="78"/>
      <c r="Q4" s="78"/>
      <c r="R4" s="78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76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5" customHeight="1" x14ac:dyDescent="0.25">
      <c r="A9" s="77" t="s">
        <v>33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7.25" customHeight="1" x14ac:dyDescent="0.25">
      <c r="A10" s="56" t="s">
        <v>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3.5" customHeight="1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hidden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02.75" customHeight="1" thickBot="1" x14ac:dyDescent="0.3">
      <c r="A13" s="58" t="s">
        <v>14</v>
      </c>
      <c r="B13" s="60" t="s">
        <v>16</v>
      </c>
      <c r="C13" s="61"/>
      <c r="D13" s="61"/>
      <c r="E13" s="61"/>
      <c r="F13" s="61"/>
      <c r="G13" s="67" t="s">
        <v>17</v>
      </c>
      <c r="H13" s="68"/>
      <c r="I13" s="68"/>
      <c r="J13" s="68"/>
      <c r="K13" s="68"/>
      <c r="L13" s="68"/>
      <c r="M13" s="68"/>
      <c r="N13" s="68"/>
      <c r="O13" s="69"/>
      <c r="P13" s="14" t="s">
        <v>0</v>
      </c>
      <c r="Q13" s="62" t="s">
        <v>1</v>
      </c>
      <c r="R13" s="80" t="s">
        <v>25</v>
      </c>
    </row>
    <row r="14" spans="1:18" ht="25.5" customHeight="1" x14ac:dyDescent="0.25">
      <c r="A14" s="59"/>
      <c r="B14" s="82" t="s">
        <v>2</v>
      </c>
      <c r="C14" s="82" t="s">
        <v>3</v>
      </c>
      <c r="D14" s="82" t="s">
        <v>4</v>
      </c>
      <c r="E14" s="84" t="s">
        <v>5</v>
      </c>
      <c r="F14" s="85"/>
      <c r="G14" s="63" t="s">
        <v>18</v>
      </c>
      <c r="H14" s="83" t="s">
        <v>15</v>
      </c>
      <c r="I14" s="83" t="s">
        <v>19</v>
      </c>
      <c r="J14" s="83" t="s">
        <v>20</v>
      </c>
      <c r="K14" s="63" t="s">
        <v>21</v>
      </c>
      <c r="L14" s="65" t="s">
        <v>22</v>
      </c>
      <c r="M14" s="70" t="s">
        <v>23</v>
      </c>
      <c r="N14" s="72" t="s">
        <v>6</v>
      </c>
      <c r="O14" s="73"/>
      <c r="P14" s="15" t="s">
        <v>24</v>
      </c>
      <c r="Q14" s="63"/>
      <c r="R14" s="81"/>
    </row>
    <row r="15" spans="1:18" ht="121.5" customHeight="1" thickBot="1" x14ac:dyDescent="0.3">
      <c r="A15" s="59"/>
      <c r="B15" s="83"/>
      <c r="C15" s="83"/>
      <c r="D15" s="83"/>
      <c r="E15" s="63"/>
      <c r="F15" s="86"/>
      <c r="G15" s="63"/>
      <c r="H15" s="83"/>
      <c r="I15" s="83"/>
      <c r="J15" s="83"/>
      <c r="K15" s="63"/>
      <c r="L15" s="66"/>
      <c r="M15" s="71"/>
      <c r="N15" s="74"/>
      <c r="O15" s="75"/>
      <c r="P15" s="10"/>
      <c r="Q15" s="64"/>
      <c r="R15" s="81"/>
    </row>
    <row r="16" spans="1:18" ht="36.75" customHeight="1" thickBot="1" x14ac:dyDescent="0.3">
      <c r="A16" s="7"/>
      <c r="B16" s="1" t="s">
        <v>9</v>
      </c>
      <c r="C16" s="1" t="s">
        <v>9</v>
      </c>
      <c r="D16" s="1" t="s">
        <v>9</v>
      </c>
      <c r="E16" s="1" t="s">
        <v>9</v>
      </c>
      <c r="F16" s="2" t="s">
        <v>28</v>
      </c>
      <c r="G16" s="1" t="s">
        <v>9</v>
      </c>
      <c r="H16" s="1" t="s">
        <v>9</v>
      </c>
      <c r="I16" s="1" t="s">
        <v>9</v>
      </c>
      <c r="J16" s="1" t="s">
        <v>9</v>
      </c>
      <c r="K16" s="1" t="s">
        <v>9</v>
      </c>
      <c r="L16" s="1" t="s">
        <v>9</v>
      </c>
      <c r="M16" s="1" t="s">
        <v>9</v>
      </c>
      <c r="N16" s="1" t="s">
        <v>9</v>
      </c>
      <c r="O16" s="2" t="s">
        <v>29</v>
      </c>
      <c r="P16" s="9" t="s">
        <v>9</v>
      </c>
      <c r="Q16" s="11" t="s">
        <v>27</v>
      </c>
      <c r="R16" s="2" t="s">
        <v>26</v>
      </c>
    </row>
    <row r="17" spans="1:20" ht="19.5" customHeight="1" thickBot="1" x14ac:dyDescent="0.3">
      <c r="A17" s="8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12">
        <v>17</v>
      </c>
      <c r="R17" s="13">
        <v>18</v>
      </c>
    </row>
    <row r="18" spans="1:20" ht="16.5" customHeight="1" thickBot="1" x14ac:dyDescent="0.3">
      <c r="A18" s="16" t="s">
        <v>7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0"/>
    </row>
    <row r="19" spans="1:20" ht="63.75" x14ac:dyDescent="0.25">
      <c r="A19" s="34" t="s">
        <v>35</v>
      </c>
      <c r="B19" s="44">
        <v>704.5</v>
      </c>
      <c r="C19" s="27">
        <v>5</v>
      </c>
      <c r="D19" s="28">
        <v>0</v>
      </c>
      <c r="E19" s="37">
        <f>SUM(B19:D19)</f>
        <v>709.5</v>
      </c>
      <c r="F19" s="38">
        <f>E19/Q19</f>
        <v>54.57692307692308</v>
      </c>
      <c r="G19" s="29">
        <v>0</v>
      </c>
      <c r="H19" s="29">
        <v>17.2</v>
      </c>
      <c r="I19" s="29">
        <v>0</v>
      </c>
      <c r="J19" s="29">
        <v>0</v>
      </c>
      <c r="K19" s="29">
        <v>1.2</v>
      </c>
      <c r="L19" s="29">
        <v>0</v>
      </c>
      <c r="M19" s="29">
        <v>2.5</v>
      </c>
      <c r="N19" s="38">
        <f>SUM(G19:M19)</f>
        <v>20.9</v>
      </c>
      <c r="O19" s="38">
        <f>N19/Q19</f>
        <v>1.6076923076923075</v>
      </c>
      <c r="P19" s="37">
        <f>SUM(E19+N19)</f>
        <v>730.4</v>
      </c>
      <c r="Q19" s="39">
        <v>13</v>
      </c>
      <c r="R19" s="40">
        <f>SUM(P19/Q19)</f>
        <v>56.184615384615384</v>
      </c>
      <c r="S19" s="5"/>
      <c r="T19" s="5"/>
    </row>
    <row r="20" spans="1:20" ht="25.5" x14ac:dyDescent="0.25">
      <c r="A20" s="35" t="s">
        <v>34</v>
      </c>
      <c r="B20" s="45">
        <v>4999.1000000000004</v>
      </c>
      <c r="C20" s="21">
        <v>83.4</v>
      </c>
      <c r="D20" s="22">
        <v>209</v>
      </c>
      <c r="E20" s="23">
        <f>SUM(B20:D20)</f>
        <v>5291.5</v>
      </c>
      <c r="F20" s="24">
        <f>E20/Q20</f>
        <v>101.75961538461539</v>
      </c>
      <c r="G20" s="24">
        <v>6341.6</v>
      </c>
      <c r="H20" s="24">
        <v>1067.2</v>
      </c>
      <c r="I20" s="24">
        <v>24.7</v>
      </c>
      <c r="J20" s="24">
        <v>36.6</v>
      </c>
      <c r="K20" s="24">
        <v>97.6</v>
      </c>
      <c r="L20" s="24">
        <v>0</v>
      </c>
      <c r="M20" s="24">
        <v>499.9</v>
      </c>
      <c r="N20" s="24">
        <f t="shared" ref="N20:N24" si="0">SUM(G20:M20)</f>
        <v>8067.6</v>
      </c>
      <c r="O20" s="24">
        <f t="shared" ref="O20:O24" si="1">N20/Q20</f>
        <v>155.14615384615385</v>
      </c>
      <c r="P20" s="23">
        <f t="shared" ref="P20:P23" si="2">SUM(E20+N20)</f>
        <v>13359.1</v>
      </c>
      <c r="Q20" s="25">
        <v>52</v>
      </c>
      <c r="R20" s="30">
        <f t="shared" ref="R20:R24" si="3">SUM(P20/Q20)</f>
        <v>256.90576923076924</v>
      </c>
      <c r="S20" s="5"/>
      <c r="T20" s="5"/>
    </row>
    <row r="21" spans="1:20" ht="51" x14ac:dyDescent="0.25">
      <c r="A21" s="35" t="s">
        <v>36</v>
      </c>
      <c r="B21" s="45">
        <v>578.9</v>
      </c>
      <c r="C21" s="21">
        <v>5.3</v>
      </c>
      <c r="D21" s="22">
        <v>20</v>
      </c>
      <c r="E21" s="23">
        <f t="shared" ref="E21:E24" si="4">SUM(B21:D21)</f>
        <v>604.19999999999993</v>
      </c>
      <c r="F21" s="24">
        <f t="shared" ref="F21:F24" si="5">E21/Q21</f>
        <v>4.3203432248838033E-2</v>
      </c>
      <c r="G21" s="24">
        <v>0</v>
      </c>
      <c r="H21" s="24">
        <v>34.299999999999997</v>
      </c>
      <c r="I21" s="24">
        <v>0</v>
      </c>
      <c r="J21" s="24">
        <v>0</v>
      </c>
      <c r="K21" s="24">
        <v>33.700000000000003</v>
      </c>
      <c r="L21" s="24">
        <v>0</v>
      </c>
      <c r="M21" s="24">
        <v>2.2000000000000002</v>
      </c>
      <c r="N21" s="24">
        <f t="shared" si="0"/>
        <v>70.2</v>
      </c>
      <c r="O21" s="24">
        <f t="shared" si="1"/>
        <v>5.0196639256346086E-3</v>
      </c>
      <c r="P21" s="23">
        <f t="shared" si="2"/>
        <v>674.4</v>
      </c>
      <c r="Q21" s="25">
        <v>13985</v>
      </c>
      <c r="R21" s="30">
        <f t="shared" si="3"/>
        <v>4.8223096174472645E-2</v>
      </c>
      <c r="S21" s="5"/>
      <c r="T21" s="5"/>
    </row>
    <row r="22" spans="1:20" ht="25.5" x14ac:dyDescent="0.25">
      <c r="A22" s="35" t="s">
        <v>37</v>
      </c>
      <c r="B22" s="45">
        <v>1850.2</v>
      </c>
      <c r="C22" s="21">
        <v>638.4</v>
      </c>
      <c r="D22" s="22">
        <v>1796.6</v>
      </c>
      <c r="E22" s="23">
        <f t="shared" si="4"/>
        <v>4285.2</v>
      </c>
      <c r="F22" s="24">
        <f t="shared" si="5"/>
        <v>0.53564999999999996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f t="shared" si="0"/>
        <v>0</v>
      </c>
      <c r="O22" s="24">
        <f t="shared" si="1"/>
        <v>0</v>
      </c>
      <c r="P22" s="23">
        <f t="shared" si="2"/>
        <v>4285.2</v>
      </c>
      <c r="Q22" s="25">
        <v>8000</v>
      </c>
      <c r="R22" s="30">
        <f t="shared" si="3"/>
        <v>0.53564999999999996</v>
      </c>
      <c r="S22" s="5"/>
      <c r="T22" s="5"/>
    </row>
    <row r="23" spans="1:20" ht="63.75" x14ac:dyDescent="0.25">
      <c r="A23" s="35" t="s">
        <v>38</v>
      </c>
      <c r="B23" s="45">
        <v>578.9</v>
      </c>
      <c r="C23" s="21">
        <v>10.6</v>
      </c>
      <c r="D23" s="22">
        <v>80.7</v>
      </c>
      <c r="E23" s="23">
        <f t="shared" si="4"/>
        <v>670.2</v>
      </c>
      <c r="F23" s="24">
        <f t="shared" si="5"/>
        <v>4.4799465240641712E-2</v>
      </c>
      <c r="G23" s="24">
        <v>0</v>
      </c>
      <c r="H23" s="24">
        <v>37.5</v>
      </c>
      <c r="I23" s="24">
        <v>2.2000000000000002</v>
      </c>
      <c r="J23" s="24">
        <v>0</v>
      </c>
      <c r="K23" s="24">
        <v>5.7</v>
      </c>
      <c r="L23" s="24">
        <v>0</v>
      </c>
      <c r="M23" s="24">
        <v>21.7</v>
      </c>
      <c r="N23" s="41">
        <f t="shared" si="0"/>
        <v>67.100000000000009</v>
      </c>
      <c r="O23" s="41">
        <f t="shared" si="1"/>
        <v>4.4852941176470595E-3</v>
      </c>
      <c r="P23" s="42">
        <f t="shared" si="2"/>
        <v>737.30000000000007</v>
      </c>
      <c r="Q23" s="43">
        <v>14960</v>
      </c>
      <c r="R23" s="30">
        <f t="shared" si="3"/>
        <v>4.9284759358288778E-2</v>
      </c>
      <c r="S23" s="5"/>
      <c r="T23" s="5"/>
    </row>
    <row r="24" spans="1:20" ht="26.25" thickBot="1" x14ac:dyDescent="0.3">
      <c r="A24" s="36" t="s">
        <v>39</v>
      </c>
      <c r="B24" s="46">
        <v>578.9</v>
      </c>
      <c r="C24" s="47">
        <v>10.6</v>
      </c>
      <c r="D24" s="48">
        <v>80.7</v>
      </c>
      <c r="E24" s="49">
        <f t="shared" si="4"/>
        <v>670.2</v>
      </c>
      <c r="F24" s="50">
        <f t="shared" si="5"/>
        <v>0.2945934065934066</v>
      </c>
      <c r="G24" s="50">
        <v>0</v>
      </c>
      <c r="H24" s="50">
        <v>37.5</v>
      </c>
      <c r="I24" s="50">
        <v>2.2000000000000002</v>
      </c>
      <c r="J24" s="50">
        <v>0</v>
      </c>
      <c r="K24" s="50">
        <v>5.7</v>
      </c>
      <c r="L24" s="50">
        <v>0</v>
      </c>
      <c r="M24" s="50">
        <v>21.7</v>
      </c>
      <c r="N24" s="50">
        <f t="shared" si="0"/>
        <v>67.100000000000009</v>
      </c>
      <c r="O24" s="50">
        <f t="shared" si="1"/>
        <v>2.94945054945055E-2</v>
      </c>
      <c r="P24" s="49">
        <f>SUM(E24+N24)</f>
        <v>737.30000000000007</v>
      </c>
      <c r="Q24" s="51">
        <v>2275</v>
      </c>
      <c r="R24" s="52">
        <f t="shared" si="3"/>
        <v>0.3240879120879121</v>
      </c>
      <c r="S24" s="5"/>
      <c r="T24" s="5"/>
    </row>
    <row r="25" spans="1:20" ht="15.75" thickBot="1" x14ac:dyDescent="0.3">
      <c r="A25" s="26" t="s">
        <v>8</v>
      </c>
      <c r="B25" s="31">
        <f>SUM(B19:B24)</f>
        <v>9290.5</v>
      </c>
      <c r="C25" s="32">
        <f>SUM(C19:C24)</f>
        <v>753.30000000000007</v>
      </c>
      <c r="D25" s="32">
        <f>SUM(D19:D24)</f>
        <v>2186.9999999999995</v>
      </c>
      <c r="E25" s="32">
        <f>SUM(E19:E24)</f>
        <v>12230.800000000001</v>
      </c>
      <c r="F25" s="32">
        <f>SUM(E25/Q25)</f>
        <v>0.31133511518391244</v>
      </c>
      <c r="G25" s="32">
        <f>SUM(G19:G24)</f>
        <v>6341.6</v>
      </c>
      <c r="H25" s="32">
        <f t="shared" ref="H25:M25" si="6">SUM(H19:H24)</f>
        <v>1193.7</v>
      </c>
      <c r="I25" s="32">
        <f t="shared" si="6"/>
        <v>29.099999999999998</v>
      </c>
      <c r="J25" s="32">
        <f t="shared" si="6"/>
        <v>36.6</v>
      </c>
      <c r="K25" s="32">
        <f t="shared" si="6"/>
        <v>143.89999999999998</v>
      </c>
      <c r="L25" s="32">
        <f t="shared" si="6"/>
        <v>0</v>
      </c>
      <c r="M25" s="32">
        <f t="shared" si="6"/>
        <v>548</v>
      </c>
      <c r="N25" s="32">
        <f>SUM(N19:N24)</f>
        <v>8292.9</v>
      </c>
      <c r="O25" s="32">
        <f>SUM(N25/Q25)</f>
        <v>0.21109583810614738</v>
      </c>
      <c r="P25" s="32">
        <f>SUM(E25+N25)</f>
        <v>20523.7</v>
      </c>
      <c r="Q25" s="32">
        <f>SUM(Q19:Q24)</f>
        <v>39285</v>
      </c>
      <c r="R25" s="33">
        <f>SUM(P25/Q25)</f>
        <v>0.52243095329005984</v>
      </c>
      <c r="S25" s="54"/>
    </row>
    <row r="26" spans="1:20" x14ac:dyDescent="0.25">
      <c r="A26" s="6"/>
      <c r="B26" s="6"/>
      <c r="C26" s="6"/>
      <c r="D26" s="6"/>
      <c r="E26" s="53"/>
      <c r="F26" s="6"/>
      <c r="G26" s="6"/>
      <c r="H26" s="6"/>
      <c r="I26" s="6"/>
      <c r="J26" s="6"/>
      <c r="K26" s="6"/>
      <c r="L26" s="6"/>
      <c r="M26" s="6"/>
      <c r="N26" s="53"/>
      <c r="O26" s="6"/>
      <c r="P26" s="55"/>
      <c r="Q26" s="6"/>
      <c r="R26" s="53"/>
    </row>
    <row r="27" spans="1:20" ht="15.75" x14ac:dyDescent="0.25">
      <c r="A27" s="4" t="s">
        <v>11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20" ht="15.75" x14ac:dyDescent="0.25">
      <c r="A28" s="4" t="s">
        <v>12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20" ht="15.75" x14ac:dyDescent="0.25">
      <c r="A29" s="4" t="s">
        <v>13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20" ht="15.75" x14ac:dyDescent="0.25">
      <c r="A30" s="4" t="s">
        <v>31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20" ht="15.75" x14ac:dyDescent="0.25">
      <c r="A31" s="4" t="s">
        <v>32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20" ht="15.75" x14ac:dyDescent="0.2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mergeCells count="24">
    <mergeCell ref="H14:H15"/>
    <mergeCell ref="G14:G15"/>
    <mergeCell ref="A7:R7"/>
    <mergeCell ref="A9:R9"/>
    <mergeCell ref="L1:R1"/>
    <mergeCell ref="L2:R2"/>
    <mergeCell ref="L3:R3"/>
    <mergeCell ref="L4:R4"/>
    <mergeCell ref="A10:R10"/>
    <mergeCell ref="A13:A15"/>
    <mergeCell ref="B13:F13"/>
    <mergeCell ref="Q13:Q15"/>
    <mergeCell ref="L14:L15"/>
    <mergeCell ref="G13:O13"/>
    <mergeCell ref="M14:M15"/>
    <mergeCell ref="N14:O15"/>
    <mergeCell ref="R13:R15"/>
    <mergeCell ref="B14:B15"/>
    <mergeCell ref="C14:C15"/>
    <mergeCell ref="D14:D15"/>
    <mergeCell ref="E14:F15"/>
    <mergeCell ref="I14:I15"/>
    <mergeCell ref="J14:J15"/>
    <mergeCell ref="K14:K15"/>
  </mergeCells>
  <pageMargins left="0.39370078740157483" right="0.19685039370078741" top="0.19685039370078741" bottom="0.19685039370078741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2019-01-21T06:22:56Z</dcterms:modified>
</cp:coreProperties>
</file>