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70" windowWidth="15195" windowHeight="11220"/>
  </bookViews>
  <sheets>
    <sheet name="Лист1" sheetId="1" r:id="rId1"/>
  </sheets>
  <calcPr calcId="145621" fullPrecision="0"/>
</workbook>
</file>

<file path=xl/calcChain.xml><?xml version="1.0" encoding="utf-8"?>
<calcChain xmlns="http://schemas.openxmlformats.org/spreadsheetml/2006/main">
  <c r="E150" i="1" l="1"/>
  <c r="G157" i="1" l="1"/>
  <c r="G162" i="1"/>
  <c r="D94" i="1" l="1"/>
  <c r="D79" i="1" s="1"/>
  <c r="D124" i="1"/>
  <c r="D118" i="1"/>
  <c r="E79" i="1"/>
  <c r="E78" i="1" l="1"/>
  <c r="D78" i="1"/>
  <c r="E76" i="1"/>
  <c r="D129" i="1"/>
  <c r="D127" i="1"/>
  <c r="D100" i="1"/>
  <c r="G227" i="1" l="1"/>
  <c r="G168" i="1"/>
  <c r="G76" i="1"/>
  <c r="G107" i="1"/>
  <c r="G56" i="1" l="1"/>
  <c r="I121" i="1" l="1"/>
  <c r="H121" i="1"/>
  <c r="G121" i="1"/>
  <c r="G94" i="1" s="1"/>
  <c r="F121" i="1"/>
  <c r="E121" i="1"/>
  <c r="D121" i="1"/>
  <c r="I188" i="1" l="1"/>
  <c r="H188" i="1"/>
  <c r="G188" i="1"/>
  <c r="F154" i="1" l="1"/>
  <c r="F165" i="1"/>
  <c r="H60" i="1" l="1"/>
  <c r="D68" i="1" l="1"/>
  <c r="D74" i="1"/>
  <c r="D107" i="1"/>
  <c r="D130" i="1"/>
  <c r="D157" i="1"/>
  <c r="D162" i="1"/>
  <c r="D168" i="1"/>
  <c r="D195" i="1"/>
  <c r="D201" i="1"/>
  <c r="D207" i="1"/>
  <c r="D233" i="1"/>
  <c r="D234" i="1"/>
  <c r="D252" i="1"/>
  <c r="G198" i="1"/>
  <c r="H198" i="1"/>
  <c r="E151" i="1" l="1"/>
  <c r="F151" i="1"/>
  <c r="G151" i="1"/>
  <c r="H151" i="1"/>
  <c r="I151" i="1"/>
  <c r="F150" i="1"/>
  <c r="G150" i="1"/>
  <c r="H150" i="1"/>
  <c r="I150" i="1"/>
  <c r="E149" i="1"/>
  <c r="F149" i="1"/>
  <c r="G149" i="1"/>
  <c r="H149" i="1"/>
  <c r="I149" i="1"/>
  <c r="D149" i="1"/>
  <c r="D150" i="1"/>
  <c r="D151" i="1"/>
  <c r="E148" i="1"/>
  <c r="F148" i="1"/>
  <c r="G148" i="1"/>
  <c r="H148" i="1"/>
  <c r="I148" i="1"/>
  <c r="D148" i="1"/>
  <c r="E165" i="1"/>
  <c r="G165" i="1"/>
  <c r="H165" i="1"/>
  <c r="I165" i="1"/>
  <c r="D165" i="1"/>
  <c r="E115" i="1"/>
  <c r="F115" i="1"/>
  <c r="G115" i="1"/>
  <c r="H115" i="1"/>
  <c r="I115" i="1"/>
  <c r="E95" i="1"/>
  <c r="F95" i="1"/>
  <c r="G95" i="1"/>
  <c r="H95" i="1"/>
  <c r="I95" i="1"/>
  <c r="E94" i="1"/>
  <c r="F94" i="1"/>
  <c r="H94" i="1"/>
  <c r="I94" i="1"/>
  <c r="E93" i="1"/>
  <c r="F93" i="1"/>
  <c r="G93" i="1"/>
  <c r="H93" i="1"/>
  <c r="I93" i="1"/>
  <c r="D93" i="1"/>
  <c r="D95" i="1"/>
  <c r="E92" i="1"/>
  <c r="F92" i="1"/>
  <c r="G92" i="1"/>
  <c r="H92" i="1"/>
  <c r="I92" i="1"/>
  <c r="D92" i="1"/>
  <c r="D115" i="1"/>
  <c r="E57" i="1"/>
  <c r="F57" i="1"/>
  <c r="G57" i="1"/>
  <c r="H57" i="1"/>
  <c r="I57" i="1"/>
  <c r="E56" i="1"/>
  <c r="F56" i="1"/>
  <c r="H56" i="1"/>
  <c r="I56" i="1"/>
  <c r="E55" i="1"/>
  <c r="F55" i="1"/>
  <c r="G55" i="1"/>
  <c r="H55" i="1"/>
  <c r="I55" i="1"/>
  <c r="D56" i="1"/>
  <c r="D57" i="1"/>
  <c r="E54" i="1"/>
  <c r="F54" i="1"/>
  <c r="G54" i="1"/>
  <c r="H54" i="1"/>
  <c r="I54" i="1"/>
  <c r="D54" i="1"/>
  <c r="E71" i="1"/>
  <c r="F71" i="1"/>
  <c r="G71" i="1"/>
  <c r="H71" i="1"/>
  <c r="I71" i="1"/>
  <c r="D71" i="1"/>
  <c r="E42" i="1"/>
  <c r="F42" i="1"/>
  <c r="G42" i="1"/>
  <c r="H42" i="1"/>
  <c r="I42" i="1"/>
  <c r="E41" i="1"/>
  <c r="F41" i="1"/>
  <c r="G41" i="1"/>
  <c r="H41" i="1"/>
  <c r="I41" i="1"/>
  <c r="E40" i="1"/>
  <c r="F40" i="1"/>
  <c r="G40" i="1"/>
  <c r="H40" i="1"/>
  <c r="I40" i="1"/>
  <c r="D40" i="1"/>
  <c r="E39" i="1"/>
  <c r="F39" i="1"/>
  <c r="G39" i="1"/>
  <c r="H39" i="1"/>
  <c r="I39" i="1"/>
  <c r="D39" i="1"/>
  <c r="D41" i="1"/>
  <c r="D42" i="1"/>
  <c r="E43" i="1"/>
  <c r="F43" i="1"/>
  <c r="F38" i="1" s="1"/>
  <c r="G43" i="1"/>
  <c r="G38" i="1" s="1"/>
  <c r="H43" i="1"/>
  <c r="H38" i="1" s="1"/>
  <c r="I43" i="1"/>
  <c r="I38" i="1" s="1"/>
  <c r="D43" i="1"/>
  <c r="D38" i="1" s="1"/>
  <c r="E38" i="1" l="1"/>
  <c r="E189" i="1"/>
  <c r="F189" i="1"/>
  <c r="G189" i="1"/>
  <c r="H189" i="1"/>
  <c r="I189" i="1"/>
  <c r="E188" i="1"/>
  <c r="F188" i="1"/>
  <c r="E187" i="1"/>
  <c r="F187" i="1"/>
  <c r="G187" i="1"/>
  <c r="H187" i="1"/>
  <c r="I187" i="1"/>
  <c r="E186" i="1"/>
  <c r="F186" i="1"/>
  <c r="G186" i="1"/>
  <c r="H186" i="1"/>
  <c r="I186" i="1"/>
  <c r="D187" i="1"/>
  <c r="D188" i="1"/>
  <c r="D189" i="1"/>
  <c r="D186" i="1"/>
  <c r="E204" i="1"/>
  <c r="F204" i="1"/>
  <c r="G204" i="1"/>
  <c r="H204" i="1"/>
  <c r="I204" i="1"/>
  <c r="E227" i="1"/>
  <c r="I227" i="1"/>
  <c r="E226" i="1"/>
  <c r="F226" i="1"/>
  <c r="G226" i="1"/>
  <c r="H226" i="1"/>
  <c r="I226" i="1"/>
  <c r="D226" i="1"/>
  <c r="G185" i="1" l="1"/>
  <c r="D98" i="1"/>
  <c r="E98" i="1"/>
  <c r="F98" i="1"/>
  <c r="G98" i="1"/>
  <c r="H98" i="1"/>
  <c r="I98" i="1"/>
  <c r="D237" i="1"/>
  <c r="D211" i="1"/>
  <c r="D173" i="1"/>
  <c r="D159" i="1"/>
  <c r="H78" i="1"/>
  <c r="I78" i="1"/>
  <c r="E211" i="1"/>
  <c r="F211" i="1"/>
  <c r="F78" i="1"/>
  <c r="G211" i="1"/>
  <c r="G78" i="1"/>
  <c r="H211" i="1"/>
  <c r="I211" i="1"/>
  <c r="E212" i="1"/>
  <c r="G79" i="1"/>
  <c r="H79" i="1"/>
  <c r="I79" i="1"/>
  <c r="F173" i="1"/>
  <c r="H173" i="1"/>
  <c r="G135" i="1"/>
  <c r="G173" i="1"/>
  <c r="H135" i="1"/>
  <c r="I173" i="1"/>
  <c r="E231" i="1"/>
  <c r="D251" i="1"/>
  <c r="D249" i="1" s="1"/>
  <c r="E249" i="1"/>
  <c r="I243" i="1"/>
  <c r="H243" i="1"/>
  <c r="G243" i="1"/>
  <c r="F243" i="1"/>
  <c r="E243" i="1"/>
  <c r="D243" i="1"/>
  <c r="E80" i="1"/>
  <c r="F134" i="1"/>
  <c r="F172" i="1"/>
  <c r="F225" i="1"/>
  <c r="F228" i="1"/>
  <c r="F213" i="1" s="1"/>
  <c r="F77" i="1"/>
  <c r="F133" i="1"/>
  <c r="F171" i="1"/>
  <c r="F20" i="1"/>
  <c r="F25" i="1"/>
  <c r="F21" i="1"/>
  <c r="F26" i="1"/>
  <c r="F19" i="1"/>
  <c r="F24" i="1"/>
  <c r="H91" i="1"/>
  <c r="D80" i="1"/>
  <c r="E172" i="1"/>
  <c r="E21" i="1"/>
  <c r="E26" i="1"/>
  <c r="G134" i="1"/>
  <c r="G172" i="1"/>
  <c r="H134" i="1"/>
  <c r="H172" i="1"/>
  <c r="I134" i="1"/>
  <c r="I172" i="1"/>
  <c r="I171" i="1"/>
  <c r="E228" i="1"/>
  <c r="E213" i="1" s="1"/>
  <c r="E136" i="1"/>
  <c r="E174" i="1"/>
  <c r="G225" i="1"/>
  <c r="G77" i="1"/>
  <c r="H225" i="1"/>
  <c r="H77" i="1"/>
  <c r="H29" i="1"/>
  <c r="H171" i="1"/>
  <c r="I225" i="1"/>
  <c r="I210" i="1" s="1"/>
  <c r="I77" i="1"/>
  <c r="I133" i="1"/>
  <c r="E225" i="1"/>
  <c r="E171" i="1"/>
  <c r="G228" i="1"/>
  <c r="H228" i="1"/>
  <c r="H32" i="1" s="1"/>
  <c r="I228" i="1"/>
  <c r="I213" i="1" s="1"/>
  <c r="I237" i="1"/>
  <c r="H237" i="1"/>
  <c r="G237" i="1"/>
  <c r="F237" i="1"/>
  <c r="E237" i="1"/>
  <c r="E219" i="1"/>
  <c r="F219" i="1"/>
  <c r="G219" i="1"/>
  <c r="H219" i="1"/>
  <c r="I219" i="1"/>
  <c r="D219" i="1"/>
  <c r="E214" i="1"/>
  <c r="F214" i="1"/>
  <c r="G214" i="1"/>
  <c r="H214" i="1"/>
  <c r="I214" i="1"/>
  <c r="D214" i="1"/>
  <c r="I231" i="1"/>
  <c r="H231" i="1"/>
  <c r="G231" i="1"/>
  <c r="F231" i="1"/>
  <c r="D231" i="1"/>
  <c r="D204" i="1"/>
  <c r="F91" i="1"/>
  <c r="G91" i="1"/>
  <c r="I91" i="1"/>
  <c r="E91" i="1"/>
  <c r="I127" i="1"/>
  <c r="H127" i="1"/>
  <c r="G127" i="1"/>
  <c r="F127" i="1"/>
  <c r="E127" i="1"/>
  <c r="I109" i="1"/>
  <c r="H109" i="1"/>
  <c r="G109" i="1"/>
  <c r="F109" i="1"/>
  <c r="E109" i="1"/>
  <c r="D109" i="1"/>
  <c r="D104" i="1"/>
  <c r="F104" i="1"/>
  <c r="G104" i="1"/>
  <c r="H104" i="1"/>
  <c r="I104" i="1"/>
  <c r="E104" i="1"/>
  <c r="D65" i="1"/>
  <c r="F65" i="1"/>
  <c r="G65" i="1"/>
  <c r="H65" i="1"/>
  <c r="I65" i="1"/>
  <c r="E65" i="1"/>
  <c r="E60" i="1"/>
  <c r="D62" i="1"/>
  <c r="E48" i="1"/>
  <c r="F48" i="1"/>
  <c r="G48" i="1"/>
  <c r="H48" i="1"/>
  <c r="I48" i="1"/>
  <c r="F60" i="1"/>
  <c r="G60" i="1"/>
  <c r="I60" i="1"/>
  <c r="E86" i="1"/>
  <c r="F86" i="1"/>
  <c r="G86" i="1"/>
  <c r="H86" i="1"/>
  <c r="I86" i="1"/>
  <c r="E137" i="1"/>
  <c r="F137" i="1"/>
  <c r="G137" i="1"/>
  <c r="H137" i="1"/>
  <c r="I137" i="1"/>
  <c r="E142" i="1"/>
  <c r="F142" i="1"/>
  <c r="G142" i="1"/>
  <c r="H142" i="1"/>
  <c r="I142" i="1"/>
  <c r="E154" i="1"/>
  <c r="G154" i="1"/>
  <c r="H154" i="1"/>
  <c r="I154" i="1"/>
  <c r="E159" i="1"/>
  <c r="F159" i="1"/>
  <c r="G159" i="1"/>
  <c r="H159" i="1"/>
  <c r="I159" i="1"/>
  <c r="E175" i="1"/>
  <c r="F175" i="1"/>
  <c r="G175" i="1"/>
  <c r="H175" i="1"/>
  <c r="I175" i="1"/>
  <c r="E180" i="1"/>
  <c r="F180" i="1"/>
  <c r="G180" i="1"/>
  <c r="H180" i="1"/>
  <c r="I180" i="1"/>
  <c r="E192" i="1"/>
  <c r="F192" i="1"/>
  <c r="G192" i="1"/>
  <c r="H192" i="1"/>
  <c r="I192" i="1"/>
  <c r="E198" i="1"/>
  <c r="F198" i="1"/>
  <c r="I198" i="1"/>
  <c r="E27" i="1"/>
  <c r="F27" i="1"/>
  <c r="F23" i="1" s="1"/>
  <c r="G27" i="1"/>
  <c r="H27" i="1"/>
  <c r="I27" i="1"/>
  <c r="G26" i="1"/>
  <c r="H26" i="1"/>
  <c r="I26" i="1"/>
  <c r="E25" i="1"/>
  <c r="G25" i="1"/>
  <c r="H25" i="1"/>
  <c r="I25" i="1"/>
  <c r="D25" i="1"/>
  <c r="D26" i="1"/>
  <c r="D27" i="1"/>
  <c r="E24" i="1"/>
  <c r="G24" i="1"/>
  <c r="H24" i="1"/>
  <c r="H23" i="1" s="1"/>
  <c r="I24" i="1"/>
  <c r="D24" i="1"/>
  <c r="E22" i="1"/>
  <c r="F22" i="1"/>
  <c r="G22" i="1"/>
  <c r="H22" i="1"/>
  <c r="I22" i="1"/>
  <c r="G21" i="1"/>
  <c r="H21" i="1"/>
  <c r="I21" i="1"/>
  <c r="E20" i="1"/>
  <c r="G20" i="1"/>
  <c r="H20" i="1"/>
  <c r="I20" i="1"/>
  <c r="D20" i="1"/>
  <c r="D21" i="1"/>
  <c r="D22" i="1"/>
  <c r="E19" i="1"/>
  <c r="G19" i="1"/>
  <c r="H19" i="1"/>
  <c r="I19" i="1"/>
  <c r="D19" i="1"/>
  <c r="F174" i="1"/>
  <c r="H174" i="1"/>
  <c r="D174" i="1"/>
  <c r="D198" i="1"/>
  <c r="D192" i="1"/>
  <c r="D180" i="1"/>
  <c r="D175" i="1"/>
  <c r="I174" i="1"/>
  <c r="G174" i="1"/>
  <c r="D172" i="1"/>
  <c r="D154" i="1"/>
  <c r="D142" i="1"/>
  <c r="D137" i="1"/>
  <c r="D134" i="1"/>
  <c r="D133" i="1"/>
  <c r="F185" i="1"/>
  <c r="I185" i="1"/>
  <c r="H185" i="1"/>
  <c r="H80" i="1"/>
  <c r="G80" i="1"/>
  <c r="I80" i="1"/>
  <c r="F80" i="1"/>
  <c r="F136" i="1"/>
  <c r="D136" i="1"/>
  <c r="H53" i="1"/>
  <c r="E35" i="1"/>
  <c r="E36" i="1"/>
  <c r="E37" i="1"/>
  <c r="F34" i="1"/>
  <c r="F35" i="1"/>
  <c r="F36" i="1"/>
  <c r="G35" i="1"/>
  <c r="G36" i="1"/>
  <c r="G37" i="1"/>
  <c r="H34" i="1"/>
  <c r="H35" i="1"/>
  <c r="H36" i="1"/>
  <c r="I35" i="1"/>
  <c r="I36" i="1"/>
  <c r="I37" i="1"/>
  <c r="D86" i="1"/>
  <c r="D48" i="1"/>
  <c r="D36" i="1"/>
  <c r="F53" i="1"/>
  <c r="I53" i="1"/>
  <c r="I34" i="1"/>
  <c r="G53" i="1"/>
  <c r="G34" i="1"/>
  <c r="E53" i="1"/>
  <c r="E34" i="1"/>
  <c r="H37" i="1"/>
  <c r="F37" i="1"/>
  <c r="G136" i="1"/>
  <c r="D77" i="1"/>
  <c r="E77" i="1"/>
  <c r="G171" i="1"/>
  <c r="E173" i="1"/>
  <c r="H213" i="1" l="1"/>
  <c r="G18" i="1"/>
  <c r="D23" i="1"/>
  <c r="F18" i="1"/>
  <c r="D18" i="1"/>
  <c r="G23" i="1"/>
  <c r="E23" i="1"/>
  <c r="I23" i="1"/>
  <c r="D225" i="1"/>
  <c r="D210" i="1" s="1"/>
  <c r="H136" i="1"/>
  <c r="I32" i="1"/>
  <c r="G32" i="1"/>
  <c r="D29" i="1"/>
  <c r="F32" i="1"/>
  <c r="D135" i="1"/>
  <c r="D132" i="1" s="1"/>
  <c r="I136" i="1"/>
  <c r="D228" i="1"/>
  <c r="D213" i="1" s="1"/>
  <c r="E133" i="1"/>
  <c r="E147" i="1"/>
  <c r="G133" i="1"/>
  <c r="G132" i="1" s="1"/>
  <c r="G147" i="1"/>
  <c r="G210" i="1"/>
  <c r="H30" i="1"/>
  <c r="H15" i="1" s="1"/>
  <c r="E29" i="1"/>
  <c r="I30" i="1"/>
  <c r="I15" i="1" s="1"/>
  <c r="I29" i="1"/>
  <c r="I18" i="1"/>
  <c r="H18" i="1"/>
  <c r="D55" i="1"/>
  <c r="D35" i="1" s="1"/>
  <c r="G213" i="1"/>
  <c r="E210" i="1"/>
  <c r="E224" i="1"/>
  <c r="I224" i="1"/>
  <c r="I209" i="1" s="1"/>
  <c r="H133" i="1"/>
  <c r="H147" i="1"/>
  <c r="H210" i="1"/>
  <c r="E134" i="1"/>
  <c r="F147" i="1"/>
  <c r="F210" i="1"/>
  <c r="G224" i="1"/>
  <c r="G209" i="1" s="1"/>
  <c r="F227" i="1"/>
  <c r="F135" i="1"/>
  <c r="F132" i="1" s="1"/>
  <c r="E135" i="1"/>
  <c r="E31" i="1"/>
  <c r="E32" i="1"/>
  <c r="E30" i="1"/>
  <c r="F30" i="1"/>
  <c r="F15" i="1" s="1"/>
  <c r="G30" i="1"/>
  <c r="F29" i="1"/>
  <c r="F14" i="1" s="1"/>
  <c r="G29" i="1"/>
  <c r="E33" i="1"/>
  <c r="E18" i="1"/>
  <c r="I147" i="1"/>
  <c r="I31" i="1"/>
  <c r="I33" i="1"/>
  <c r="G170" i="1"/>
  <c r="F79" i="1"/>
  <c r="H76" i="1"/>
  <c r="I135" i="1"/>
  <c r="I132" i="1" s="1"/>
  <c r="D147" i="1"/>
  <c r="F170" i="1"/>
  <c r="H170" i="1"/>
  <c r="I76" i="1"/>
  <c r="D91" i="1"/>
  <c r="E170" i="1"/>
  <c r="H33" i="1"/>
  <c r="G33" i="1"/>
  <c r="F33" i="1"/>
  <c r="D60" i="1"/>
  <c r="I170" i="1"/>
  <c r="E185" i="1"/>
  <c r="D37" i="1"/>
  <c r="H227" i="1"/>
  <c r="H31" i="1" s="1"/>
  <c r="G249" i="1"/>
  <c r="D76" i="1"/>
  <c r="H132" i="1"/>
  <c r="D34" i="1"/>
  <c r="F249" i="1"/>
  <c r="D227" i="1" l="1"/>
  <c r="D33" i="1"/>
  <c r="E132" i="1"/>
  <c r="D53" i="1"/>
  <c r="D30" i="1"/>
  <c r="D15" i="1" s="1"/>
  <c r="E209" i="1"/>
  <c r="F224" i="1"/>
  <c r="F209" i="1" s="1"/>
  <c r="F31" i="1"/>
  <c r="H224" i="1"/>
  <c r="H209" i="1" s="1"/>
  <c r="G31" i="1"/>
  <c r="D32" i="1"/>
  <c r="D17" i="1" s="1"/>
  <c r="F76" i="1"/>
  <c r="G15" i="1"/>
  <c r="H14" i="1"/>
  <c r="E14" i="1"/>
  <c r="E28" i="1"/>
  <c r="E15" i="1"/>
  <c r="G212" i="1"/>
  <c r="G14" i="1"/>
  <c r="D171" i="1"/>
  <c r="D170" i="1" s="1"/>
  <c r="D185" i="1"/>
  <c r="F212" i="1"/>
  <c r="E16" i="1"/>
  <c r="H249" i="1"/>
  <c r="I14" i="1"/>
  <c r="D31" i="1" l="1"/>
  <c r="D28" i="1" s="1"/>
  <c r="H212" i="1"/>
  <c r="D14" i="1"/>
  <c r="I249" i="1"/>
  <c r="E13" i="1"/>
  <c r="D224" i="1" l="1"/>
  <c r="D209" i="1" s="1"/>
  <c r="D212" i="1"/>
  <c r="I212" i="1"/>
  <c r="G16" i="1"/>
  <c r="G13" i="1" s="1"/>
  <c r="G28" i="1"/>
  <c r="F16" i="1"/>
  <c r="F28" i="1"/>
  <c r="F13" i="1" l="1"/>
  <c r="H16" i="1"/>
  <c r="H13" i="1" s="1"/>
  <c r="H28" i="1"/>
  <c r="I16" i="1" l="1"/>
  <c r="I13" i="1" s="1"/>
  <c r="I28" i="1"/>
  <c r="D16" i="1" l="1"/>
  <c r="D13" i="1" s="1"/>
</calcChain>
</file>

<file path=xl/comments1.xml><?xml version="1.0" encoding="utf-8"?>
<comments xmlns="http://schemas.openxmlformats.org/spreadsheetml/2006/main">
  <authors>
    <author>Admin</author>
  </authors>
  <commentList>
    <comment ref="J15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оплата труда +курсы
</t>
        </r>
      </text>
    </comment>
  </commentList>
</comments>
</file>

<file path=xl/sharedStrings.xml><?xml version="1.0" encoding="utf-8"?>
<sst xmlns="http://schemas.openxmlformats.org/spreadsheetml/2006/main" count="335" uniqueCount="137">
  <si>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</si>
  <si>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</si>
  <si>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</si>
  <si>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</si>
  <si>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</si>
  <si>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</si>
  <si>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</si>
  <si>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</si>
  <si>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</si>
  <si>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</si>
  <si>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</si>
  <si>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</si>
  <si>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</si>
  <si>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</si>
  <si>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</si>
  <si>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</si>
  <si>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Всего по направлению «Прочие нужды»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</si>
  <si>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</si>
  <si>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</si>
  <si>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</si>
  <si>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</si>
  <si>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</si>
  <si>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</si>
  <si>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</si>
  <si>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</si>
  <si>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</si>
  <si>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</si>
  <si>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</si>
  <si>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</si>
  <si>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</si>
  <si>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</si>
  <si>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</si>
  <si>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</si>
  <si>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2.2.</t>
  </si>
  <si>
    <t>2.3.1.</t>
  </si>
  <si>
    <t>3.3.</t>
  </si>
  <si>
    <t>3.3.1.</t>
  </si>
  <si>
    <t>4.3.1.</t>
  </si>
  <si>
    <t>4.3.2.</t>
  </si>
  <si>
    <t>5.3.1.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</si>
  <si>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</si>
  <si>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</si>
  <si>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</si>
  <si>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</si>
  <si>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</si>
  <si>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</si>
  <si>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</si>
  <si>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Администрация городского округа ЗАТО Свободный</t>
  </si>
  <si>
    <t>"Развитие образования</t>
  </si>
  <si>
    <t>в городском округе ЗАТО Свободный"</t>
  </si>
  <si>
    <t>"Развитие образования в городском оуруге ЗАТО Свободный"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</si>
  <si>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</si>
  <si>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2019 год</t>
  </si>
  <si>
    <t>2020 год</t>
  </si>
  <si>
    <t>Организация мероприятий по повышению квалификации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</si>
  <si>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</si>
  <si>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</si>
  <si>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Организация и проведение мероприятий, направленных на повышение качества образовательных услуг</t>
  </si>
  <si>
    <t>Задача 2.  Обеспечение проведения муниципальных мероприятий в системе дошкольного, общего и дополнительного образования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</si>
  <si>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</si>
  <si>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</si>
  <si>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</si>
  <si>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Организация и проведение мероприятий направленных на выявление и поддержку талантливых детей</t>
  </si>
  <si>
    <t>6.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</si>
  <si>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</si>
  <si>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</si>
  <si>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</si>
  <si>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</si>
  <si>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 xml:space="preserve">Организация отдыха детей в оздоровительных и санаторно-курортных организациях </t>
  </si>
  <si>
    <t>6.3.1.</t>
  </si>
  <si>
    <t>6.3.2.</t>
  </si>
  <si>
    <t>5.3.2.</t>
  </si>
  <si>
    <t>П. 6</t>
  </si>
  <si>
    <t>П. 5</t>
  </si>
  <si>
    <t>П.10,П.11,
П.12,П.13,
П.14,П.15</t>
  </si>
  <si>
    <t>П.17</t>
  </si>
  <si>
    <t>П.19</t>
  </si>
  <si>
    <t>4.</t>
  </si>
  <si>
    <t>П. 26</t>
  </si>
  <si>
    <t>П. 25</t>
  </si>
  <si>
    <t>Муниципальное бюджетное
учреждение "Средняя школа № 25"</t>
  </si>
  <si>
    <t>П. 30</t>
  </si>
  <si>
    <t>Цель 1.  Обеспечение доступности дошкольного образования.</t>
  </si>
  <si>
    <t xml:space="preserve">Цель 1. Обеспечение доступности качественного общего образования.
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</si>
  <si>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</si>
  <si>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Задача 2. Организация отдыха, оздоровления и занятости детей, находящихся в трудной жизненной ситуации</t>
  </si>
  <si>
    <t>6.3.3.</t>
  </si>
  <si>
    <t>Задача 3.  Увеличение доли детей с выраженным эффектом оздоровления в загородных оздоровительных учреждениях</t>
  </si>
  <si>
    <t xml:space="preserve"> П.40</t>
  </si>
  <si>
    <t>П.42</t>
  </si>
  <si>
    <t xml:space="preserve">Задача 2.  Создание условий для организации досуга детей и развития малозатратных форм отдыха </t>
  </si>
  <si>
    <t>Организация отдыха детей в оздоровительных организациях и санаторно-курортных учреждениях</t>
  </si>
  <si>
    <t>Проведение мероприятий для организации досуга детей  и развития малозатратных форм отдыха</t>
  </si>
  <si>
    <t>3.3.2.</t>
  </si>
  <si>
    <t>3.3.3.</t>
  </si>
  <si>
    <t>5.3.3.</t>
  </si>
  <si>
    <t>Всего по подпрограмме  4  "Другие вопросы в области образования городского округа ЗАТО Свободный",  в том числе:</t>
  </si>
  <si>
    <t>2.1.1.</t>
  </si>
  <si>
    <t>Строительство детского дошкольного образовательного учреждения на 160 мест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</si>
  <si>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</si>
  <si>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Задача 2. Создание безопасных условий обучения в муниципальных дошкольных образовательных организациях</t>
  </si>
  <si>
    <t>2.3.3.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</si>
  <si>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</si>
  <si>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</si>
  <si>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Задача 3. Создание безопасных условий обучения в муниципальных общеобразовательных организациях</t>
  </si>
  <si>
    <t>3.3.4.</t>
  </si>
  <si>
    <t>Организация питания обучающихся в муниципальных общеобразовательных организациях</t>
  </si>
  <si>
    <t>Задача 2. Создание безопасных условий обучения в муниципальных организациях дополнительного образования</t>
  </si>
  <si>
    <t>4.3.3.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</si>
  <si>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</si>
  <si>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</si>
  <si>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Задача 1. Организация отдыха и оздоровления детей городского округа ЗАТО Свободный</t>
  </si>
  <si>
    <t xml:space="preserve">Муниципальное бюджетное дошкольное образовательное учреждение "Детский сад №17 "Алёнушка"
Муниципальное бюджетное дошкольное образовательное учреждение "Детский сад "Солнышко" </t>
  </si>
  <si>
    <t>П. 33</t>
  </si>
  <si>
    <t>П. 35</t>
  </si>
  <si>
    <t>П.39</t>
  </si>
  <si>
    <t xml:space="preserve"> П.41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</si>
  <si>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</si>
  <si>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музыкальная школа"               Муниципальное бюджетное  учреждение дополнительного образования Центр детского творчества "Калейдоскоп" </t>
  </si>
  <si>
    <t>Администрация городского округа ЗАТО Свободный , МБУ ДО "ДЮСШ", МБУ ДО "ЦДТ", МБОУ "СШ №25"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</si>
  <si>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</si>
  <si>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 xml:space="preserve">Прочие нужды                            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</si>
  <si>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</si>
  <si>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</si>
  <si>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</si>
  <si>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Всего по подпрограмме 2  "Развитие общего образования в городском округе ЗАТО Свободный",  в том числе:                     </t>
  </si>
  <si>
    <t xml:space="preserve">Всего по направлению «Прочие нужды» в том числе:         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</si>
  <si>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</si>
  <si>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</si>
  <si>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</si>
  <si>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</si>
  <si>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</si>
  <si>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</si>
  <si>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</si>
  <si>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Задача 5.  Осуществление мероприятий по организации питания в муниципальных общеобразовательных организациях</t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</si>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</sst>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0_р_."/>
    <numFmt numFmtId="166" formatCode="#,##0.00_ ;\-#,##0.00\ "/>
    <numFmt numFmtId="167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5" fillId="0" borderId="1" xfId="0" applyFont="1" applyBorder="1" applyAlignment="1">
      <alignment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1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2" fontId="4" fillId="0" borderId="0" xfId="0" applyNumberFormat="1" applyFont="1"/>
    <xf numFmtId="2" fontId="4" fillId="0" borderId="0" xfId="0" applyNumberFormat="1" applyFont="1" applyBorder="1"/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7" fontId="5" fillId="3" borderId="1" xfId="1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4" fillId="0" borderId="0" xfId="0" applyNumberFormat="1" applyFont="1"/>
    <xf numFmtId="0" fontId="10" fillId="3" borderId="1" xfId="0" applyFont="1" applyFill="1" applyBorder="1"/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/>
    <xf numFmtId="165" fontId="9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167" fontId="2" fillId="3" borderId="1" xfId="1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/>
    <xf numFmtId="2" fontId="2" fillId="3" borderId="1" xfId="0" applyNumberFormat="1" applyFont="1" applyFill="1" applyBorder="1" applyAlignment="1">
      <alignment horizontal="center" vertical="top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3"/>
  <sheetViews>
    <sheetView tabSelected="1" topLeftCell="A90" workbookViewId="0">
      <selection activeCell="E154" sqref="E154"/>
    </sheetView>
  </sheetViews>
  <sheetFormatPr defaultRowHeight="12.75" x14ac:dyDescent="0.2"/>
  <cols>
    <col min="1" max="1" width="6" style="5" customWidth="1"/>
    <col min="2" max="2" width="30.42578125" style="5" customWidth="1"/>
    <col min="3" max="3" width="27.85546875" style="5" customWidth="1"/>
    <col min="4" max="4" width="16.7109375" style="5" customWidth="1"/>
    <col min="5" max="5" width="13.5703125" style="5" customWidth="1"/>
    <col min="6" max="7" width="14" style="5" customWidth="1"/>
    <col min="8" max="8" width="13.42578125" style="5" customWidth="1"/>
    <col min="9" max="9" width="13.7109375" style="5" customWidth="1"/>
    <col min="10" max="10" width="14" style="5" customWidth="1"/>
    <col min="11" max="11" width="10.5703125" style="29" bestFit="1" customWidth="1"/>
    <col min="12" max="16384" width="9.140625" style="5"/>
  </cols>
  <sheetData>
    <row r="1" spans="1:11" ht="15.75" x14ac:dyDescent="0.25">
      <c r="A1" s="4"/>
      <c r="B1" s="4"/>
      <c r="C1" s="4"/>
      <c r="D1" s="4"/>
      <c r="E1" s="4"/>
      <c r="F1" s="79" t="s">
        <v>40</v>
      </c>
      <c r="G1" s="79"/>
      <c r="H1" s="79"/>
      <c r="I1" s="79"/>
      <c r="J1" s="79"/>
    </row>
    <row r="2" spans="1:11" ht="15.75" x14ac:dyDescent="0.25">
      <c r="F2" s="79" t="s">
        <v>42</v>
      </c>
      <c r="G2" s="79"/>
      <c r="H2" s="79"/>
      <c r="I2" s="79"/>
      <c r="J2" s="79"/>
    </row>
    <row r="3" spans="1:11" ht="18.75" customHeight="1" x14ac:dyDescent="0.25">
      <c r="F3" s="80" t="s">
        <v>48</v>
      </c>
      <c r="G3" s="80"/>
      <c r="H3" s="80"/>
      <c r="I3" s="80"/>
      <c r="J3" s="80"/>
    </row>
    <row r="4" spans="1:11" ht="15.75" customHeight="1" x14ac:dyDescent="0.25">
      <c r="F4" s="6"/>
      <c r="G4" s="80" t="s">
        <v>49</v>
      </c>
      <c r="H4" s="80"/>
      <c r="I4" s="80"/>
      <c r="J4" s="80"/>
    </row>
    <row r="5" spans="1:11" ht="15.75" x14ac:dyDescent="0.25">
      <c r="F5" s="79"/>
      <c r="G5" s="79"/>
      <c r="H5" s="79"/>
      <c r="I5" s="79"/>
      <c r="J5" s="79"/>
    </row>
    <row r="6" spans="1:11" ht="15.75" customHeight="1" x14ac:dyDescent="0.25">
      <c r="A6" s="81" t="s">
        <v>41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15.75" customHeight="1" x14ac:dyDescent="0.25">
      <c r="A7" s="81" t="s">
        <v>43</v>
      </c>
      <c r="B7" s="81"/>
      <c r="C7" s="81"/>
      <c r="D7" s="81"/>
      <c r="E7" s="81"/>
      <c r="F7" s="81"/>
      <c r="G7" s="81"/>
      <c r="H7" s="81"/>
      <c r="I7" s="81"/>
      <c r="J7" s="81"/>
    </row>
    <row r="8" spans="1:11" ht="15.75" customHeight="1" x14ac:dyDescent="0.25">
      <c r="A8" s="81" t="s">
        <v>50</v>
      </c>
      <c r="B8" s="81"/>
      <c r="C8" s="81"/>
      <c r="D8" s="81"/>
      <c r="E8" s="81"/>
      <c r="F8" s="81"/>
      <c r="G8" s="81"/>
      <c r="H8" s="81"/>
      <c r="I8" s="81"/>
      <c r="J8" s="81"/>
    </row>
    <row r="9" spans="1:11" ht="15.75" x14ac:dyDescent="0.25">
      <c r="C9" s="82"/>
      <c r="D9" s="83"/>
      <c r="E9" s="83"/>
      <c r="F9" s="83"/>
      <c r="G9" s="83"/>
      <c r="H9" s="83"/>
      <c r="I9" s="83"/>
    </row>
    <row r="10" spans="1:11" ht="128.25" customHeight="1" x14ac:dyDescent="0.2">
      <c r="A10" s="84" t="s">
        <v>0</v>
      </c>
      <c r="B10" s="86" t="s">
        <v>1</v>
      </c>
      <c r="C10" s="84" t="s">
        <v>46</v>
      </c>
      <c r="D10" s="88" t="s">
        <v>2</v>
      </c>
      <c r="E10" s="89"/>
      <c r="F10" s="89"/>
      <c r="G10" s="89"/>
      <c r="H10" s="89"/>
      <c r="I10" s="90"/>
      <c r="J10" s="1" t="s">
        <v>3</v>
      </c>
    </row>
    <row r="11" spans="1:11" ht="19.5" customHeight="1" x14ac:dyDescent="0.2">
      <c r="A11" s="85"/>
      <c r="B11" s="87"/>
      <c r="C11" s="85"/>
      <c r="D11" s="1" t="s">
        <v>4</v>
      </c>
      <c r="E11" s="1" t="s">
        <v>5</v>
      </c>
      <c r="F11" s="35" t="s">
        <v>6</v>
      </c>
      <c r="G11" s="1" t="s">
        <v>7</v>
      </c>
      <c r="H11" s="1" t="s">
        <v>52</v>
      </c>
      <c r="I11" s="1" t="s">
        <v>53</v>
      </c>
      <c r="J11" s="1"/>
    </row>
    <row r="12" spans="1:11" ht="15.75" x14ac:dyDescent="0.25">
      <c r="A12" s="1">
        <v>1</v>
      </c>
      <c r="B12" s="1">
        <v>2</v>
      </c>
      <c r="C12" s="21">
        <v>3</v>
      </c>
      <c r="D12" s="1">
        <v>4</v>
      </c>
      <c r="E12" s="1">
        <v>5</v>
      </c>
      <c r="F12" s="35">
        <v>6</v>
      </c>
      <c r="G12" s="1">
        <v>7</v>
      </c>
      <c r="H12" s="1">
        <v>8</v>
      </c>
      <c r="I12" s="1">
        <v>9</v>
      </c>
      <c r="J12" s="1">
        <v>10</v>
      </c>
    </row>
    <row r="13" spans="1:11" ht="45" customHeight="1" x14ac:dyDescent="0.25">
      <c r="A13" s="23">
        <v>1</v>
      </c>
      <c r="B13" s="10" t="s">
        <v>120</v>
      </c>
      <c r="C13" s="47"/>
      <c r="D13" s="36">
        <f t="shared" ref="D13:I13" si="0">SUM(D14+D15+D16+D17)</f>
        <v>1194544.3</v>
      </c>
      <c r="E13" s="36">
        <f t="shared" si="0"/>
        <v>233252.8</v>
      </c>
      <c r="F13" s="36">
        <f t="shared" si="0"/>
        <v>238976.3</v>
      </c>
      <c r="G13" s="36">
        <f>SUM(G14+G15+G16+G17)</f>
        <v>251931.2</v>
      </c>
      <c r="H13" s="36">
        <f t="shared" si="0"/>
        <v>234387.5</v>
      </c>
      <c r="I13" s="36">
        <f t="shared" si="0"/>
        <v>235996.5</v>
      </c>
      <c r="J13" s="48"/>
      <c r="K13" s="30"/>
    </row>
    <row r="14" spans="1:11" ht="20.25" customHeight="1" x14ac:dyDescent="0.2">
      <c r="A14" s="3"/>
      <c r="B14" s="1" t="s">
        <v>8</v>
      </c>
      <c r="C14" s="49"/>
      <c r="D14" s="37">
        <f t="shared" ref="D14:I14" si="1">SUM(D19+D24+D29)</f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5"/>
      <c r="K14" s="30"/>
    </row>
    <row r="15" spans="1:11" ht="20.25" customHeight="1" x14ac:dyDescent="0.2">
      <c r="A15" s="3"/>
      <c r="B15" s="1" t="s">
        <v>9</v>
      </c>
      <c r="C15" s="49"/>
      <c r="D15" s="38">
        <f t="shared" ref="D15:I16" si="2">SUM(D20+D25+D30)</f>
        <v>600725.9</v>
      </c>
      <c r="E15" s="38">
        <f t="shared" si="2"/>
        <v>126558.3</v>
      </c>
      <c r="F15" s="38">
        <f t="shared" si="2"/>
        <v>104837.7</v>
      </c>
      <c r="G15" s="38">
        <f t="shared" si="2"/>
        <v>122328.5</v>
      </c>
      <c r="H15" s="38">
        <f t="shared" si="2"/>
        <v>122696.2</v>
      </c>
      <c r="I15" s="38">
        <f t="shared" si="2"/>
        <v>124305.2</v>
      </c>
      <c r="J15" s="35"/>
      <c r="K15" s="30"/>
    </row>
    <row r="16" spans="1:11" ht="20.25" customHeight="1" x14ac:dyDescent="0.2">
      <c r="A16" s="3"/>
      <c r="B16" s="1" t="s">
        <v>10</v>
      </c>
      <c r="C16" s="49"/>
      <c r="D16" s="38">
        <f t="shared" si="2"/>
        <v>593818.4</v>
      </c>
      <c r="E16" s="38">
        <f t="shared" si="2"/>
        <v>106694.5</v>
      </c>
      <c r="F16" s="38">
        <f t="shared" si="2"/>
        <v>134138.6</v>
      </c>
      <c r="G16" s="38">
        <f t="shared" si="2"/>
        <v>129602.7</v>
      </c>
      <c r="H16" s="38">
        <f t="shared" si="2"/>
        <v>111691.3</v>
      </c>
      <c r="I16" s="38">
        <f t="shared" si="2"/>
        <v>111691.3</v>
      </c>
      <c r="J16" s="35"/>
      <c r="K16" s="30"/>
    </row>
    <row r="17" spans="1:11" ht="20.25" customHeight="1" x14ac:dyDescent="0.2">
      <c r="A17" s="3"/>
      <c r="B17" s="1" t="s">
        <v>11</v>
      </c>
      <c r="C17" s="49"/>
      <c r="D17" s="37">
        <f>SUM(D22+D27+D32)</f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5"/>
      <c r="K17" s="30"/>
    </row>
    <row r="18" spans="1:11" ht="22.5" customHeight="1" x14ac:dyDescent="0.2">
      <c r="A18" s="3" t="s">
        <v>18</v>
      </c>
      <c r="B18" s="2" t="s">
        <v>12</v>
      </c>
      <c r="C18" s="49"/>
      <c r="D18" s="37">
        <f t="shared" ref="D18:I18" si="3">SUM(D19+D20+D21+D22)</f>
        <v>26430.799999999999</v>
      </c>
      <c r="E18" s="37">
        <f t="shared" si="3"/>
        <v>26430.799999999999</v>
      </c>
      <c r="F18" s="37">
        <f t="shared" si="3"/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5"/>
      <c r="K18" s="30"/>
    </row>
    <row r="19" spans="1:11" ht="20.25" customHeight="1" x14ac:dyDescent="0.2">
      <c r="A19" s="3"/>
      <c r="B19" s="1" t="s">
        <v>8</v>
      </c>
      <c r="C19" s="49"/>
      <c r="D19" s="37">
        <f t="shared" ref="D19:I22" si="4">SUM(D39+D82+D138+D176)</f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0</v>
      </c>
      <c r="I19" s="37">
        <f t="shared" si="4"/>
        <v>0</v>
      </c>
      <c r="J19" s="35"/>
      <c r="K19" s="30"/>
    </row>
    <row r="20" spans="1:11" ht="20.25" customHeight="1" x14ac:dyDescent="0.2">
      <c r="A20" s="3"/>
      <c r="B20" s="1" t="s">
        <v>9</v>
      </c>
      <c r="C20" s="49"/>
      <c r="D20" s="37">
        <f t="shared" si="4"/>
        <v>26430.799999999999</v>
      </c>
      <c r="E20" s="37">
        <f t="shared" si="4"/>
        <v>26430.799999999999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5"/>
      <c r="K20" s="30"/>
    </row>
    <row r="21" spans="1:11" ht="20.25" customHeight="1" x14ac:dyDescent="0.2">
      <c r="A21" s="3"/>
      <c r="B21" s="1" t="s">
        <v>10</v>
      </c>
      <c r="C21" s="49"/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5"/>
      <c r="K21" s="30"/>
    </row>
    <row r="22" spans="1:11" ht="20.25" customHeight="1" x14ac:dyDescent="0.2">
      <c r="A22" s="3"/>
      <c r="B22" s="1" t="s">
        <v>11</v>
      </c>
      <c r="C22" s="49"/>
      <c r="D22" s="37">
        <f t="shared" si="4"/>
        <v>0</v>
      </c>
      <c r="E22" s="37">
        <f t="shared" si="4"/>
        <v>0</v>
      </c>
      <c r="F22" s="37">
        <f t="shared" si="4"/>
        <v>0</v>
      </c>
      <c r="G22" s="37">
        <f t="shared" si="4"/>
        <v>0</v>
      </c>
      <c r="H22" s="37">
        <f t="shared" si="4"/>
        <v>0</v>
      </c>
      <c r="I22" s="37">
        <f t="shared" si="4"/>
        <v>0</v>
      </c>
      <c r="J22" s="35"/>
      <c r="K22" s="30"/>
    </row>
    <row r="23" spans="1:11" ht="34.5" customHeight="1" x14ac:dyDescent="0.2">
      <c r="A23" s="3" t="s">
        <v>17</v>
      </c>
      <c r="B23" s="2" t="s">
        <v>13</v>
      </c>
      <c r="C23" s="49"/>
      <c r="D23" s="37">
        <f t="shared" ref="D23:I23" si="5">SUM(D24+D25+D26+D27)</f>
        <v>0</v>
      </c>
      <c r="E23" s="37">
        <f t="shared" si="5"/>
        <v>0</v>
      </c>
      <c r="F23" s="37">
        <f t="shared" si="5"/>
        <v>0</v>
      </c>
      <c r="G23" s="37">
        <f t="shared" si="5"/>
        <v>0</v>
      </c>
      <c r="H23" s="37">
        <f t="shared" si="5"/>
        <v>0</v>
      </c>
      <c r="I23" s="37">
        <f t="shared" si="5"/>
        <v>0</v>
      </c>
      <c r="J23" s="35"/>
      <c r="K23" s="30"/>
    </row>
    <row r="24" spans="1:11" ht="20.25" customHeight="1" x14ac:dyDescent="0.2">
      <c r="A24" s="3"/>
      <c r="B24" s="1" t="s">
        <v>8</v>
      </c>
      <c r="C24" s="49"/>
      <c r="D24" s="37">
        <f t="shared" ref="D24:I27" si="6">SUM(D49+D87+D143+D181)</f>
        <v>0</v>
      </c>
      <c r="E24" s="37">
        <f t="shared" si="6"/>
        <v>0</v>
      </c>
      <c r="F24" s="37">
        <f t="shared" si="6"/>
        <v>0</v>
      </c>
      <c r="G24" s="37">
        <f t="shared" si="6"/>
        <v>0</v>
      </c>
      <c r="H24" s="37">
        <f t="shared" si="6"/>
        <v>0</v>
      </c>
      <c r="I24" s="37">
        <f t="shared" si="6"/>
        <v>0</v>
      </c>
      <c r="J24" s="35"/>
      <c r="K24" s="30"/>
    </row>
    <row r="25" spans="1:11" ht="20.25" customHeight="1" x14ac:dyDescent="0.2">
      <c r="A25" s="3"/>
      <c r="B25" s="1" t="s">
        <v>9</v>
      </c>
      <c r="C25" s="49"/>
      <c r="D25" s="37">
        <f t="shared" si="6"/>
        <v>0</v>
      </c>
      <c r="E25" s="37">
        <f t="shared" si="6"/>
        <v>0</v>
      </c>
      <c r="F25" s="37">
        <f t="shared" si="6"/>
        <v>0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5"/>
      <c r="K25" s="30"/>
    </row>
    <row r="26" spans="1:11" ht="20.25" customHeight="1" x14ac:dyDescent="0.2">
      <c r="A26" s="3"/>
      <c r="B26" s="1" t="s">
        <v>10</v>
      </c>
      <c r="C26" s="49"/>
      <c r="D26" s="37">
        <f t="shared" si="6"/>
        <v>0</v>
      </c>
      <c r="E26" s="37">
        <f t="shared" si="6"/>
        <v>0</v>
      </c>
      <c r="F26" s="37">
        <f t="shared" si="6"/>
        <v>0</v>
      </c>
      <c r="G26" s="37">
        <f t="shared" si="6"/>
        <v>0</v>
      </c>
      <c r="H26" s="37">
        <f t="shared" si="6"/>
        <v>0</v>
      </c>
      <c r="I26" s="37">
        <f t="shared" si="6"/>
        <v>0</v>
      </c>
      <c r="J26" s="35"/>
      <c r="K26" s="30"/>
    </row>
    <row r="27" spans="1:11" ht="20.25" customHeight="1" x14ac:dyDescent="0.2">
      <c r="A27" s="3"/>
      <c r="B27" s="1" t="s">
        <v>11</v>
      </c>
      <c r="C27" s="49"/>
      <c r="D27" s="37">
        <f t="shared" si="6"/>
        <v>0</v>
      </c>
      <c r="E27" s="37">
        <f t="shared" si="6"/>
        <v>0</v>
      </c>
      <c r="F27" s="37">
        <f t="shared" si="6"/>
        <v>0</v>
      </c>
      <c r="G27" s="37">
        <f t="shared" si="6"/>
        <v>0</v>
      </c>
      <c r="H27" s="37">
        <f t="shared" si="6"/>
        <v>0</v>
      </c>
      <c r="I27" s="37">
        <f t="shared" si="6"/>
        <v>0</v>
      </c>
      <c r="J27" s="35"/>
      <c r="K27" s="30"/>
    </row>
    <row r="28" spans="1:11" ht="26.25" customHeight="1" x14ac:dyDescent="0.2">
      <c r="A28" s="3" t="s">
        <v>19</v>
      </c>
      <c r="B28" s="2" t="s">
        <v>121</v>
      </c>
      <c r="C28" s="49"/>
      <c r="D28" s="38">
        <f>SUM(D29:D32)</f>
        <v>1168113.5</v>
      </c>
      <c r="E28" s="38">
        <f>SUM(E29+E30+E31+E32)</f>
        <v>206822</v>
      </c>
      <c r="F28" s="38">
        <f>SUM(F29+F30+F31+F32)</f>
        <v>238976.3</v>
      </c>
      <c r="G28" s="38">
        <f>SUM(G29+G30+G31+G32)</f>
        <v>251931.2</v>
      </c>
      <c r="H28" s="38">
        <f>SUM(H29+H30+H31+H32)</f>
        <v>234387.5</v>
      </c>
      <c r="I28" s="38">
        <f>SUM(I29+I30+I31+I32)</f>
        <v>235996.5</v>
      </c>
      <c r="J28" s="35"/>
      <c r="K28" s="30"/>
    </row>
    <row r="29" spans="1:11" ht="20.25" customHeight="1" x14ac:dyDescent="0.2">
      <c r="A29" s="3"/>
      <c r="B29" s="1" t="s">
        <v>8</v>
      </c>
      <c r="C29" s="49"/>
      <c r="D29" s="37">
        <f t="shared" ref="D29:I30" si="7">SUM(D54+D92+D148+D186+D225)</f>
        <v>0</v>
      </c>
      <c r="E29" s="37">
        <f t="shared" si="7"/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  <c r="J29" s="35"/>
      <c r="K29" s="30"/>
    </row>
    <row r="30" spans="1:11" ht="20.25" customHeight="1" x14ac:dyDescent="0.2">
      <c r="A30" s="3"/>
      <c r="B30" s="1" t="s">
        <v>9</v>
      </c>
      <c r="C30" s="49"/>
      <c r="D30" s="37">
        <f t="shared" si="7"/>
        <v>574295.1</v>
      </c>
      <c r="E30" s="37">
        <f t="shared" si="7"/>
        <v>100127.5</v>
      </c>
      <c r="F30" s="37">
        <f t="shared" si="7"/>
        <v>104837.7</v>
      </c>
      <c r="G30" s="37">
        <f t="shared" si="7"/>
        <v>122328.5</v>
      </c>
      <c r="H30" s="37">
        <f t="shared" si="7"/>
        <v>122696.2</v>
      </c>
      <c r="I30" s="37">
        <f t="shared" si="7"/>
        <v>124305.2</v>
      </c>
      <c r="J30" s="35"/>
      <c r="K30" s="30"/>
    </row>
    <row r="31" spans="1:11" ht="20.25" customHeight="1" x14ac:dyDescent="0.2">
      <c r="A31" s="3"/>
      <c r="B31" s="1" t="s">
        <v>10</v>
      </c>
      <c r="C31" s="49"/>
      <c r="D31" s="37">
        <f>E31+F31+G31+H31+I31</f>
        <v>593818.4</v>
      </c>
      <c r="E31" s="37">
        <f t="shared" ref="E31:I32" si="8">SUM(E56+E94+E150+E188+E227)</f>
        <v>106694.5</v>
      </c>
      <c r="F31" s="37">
        <f t="shared" si="8"/>
        <v>134138.6</v>
      </c>
      <c r="G31" s="37">
        <f t="shared" si="8"/>
        <v>129602.7</v>
      </c>
      <c r="H31" s="37">
        <f t="shared" si="8"/>
        <v>111691.3</v>
      </c>
      <c r="I31" s="37">
        <f t="shared" si="8"/>
        <v>111691.3</v>
      </c>
      <c r="J31" s="35"/>
      <c r="K31" s="30"/>
    </row>
    <row r="32" spans="1:11" ht="21" customHeight="1" x14ac:dyDescent="0.2">
      <c r="A32" s="3"/>
      <c r="B32" s="1" t="s">
        <v>11</v>
      </c>
      <c r="C32" s="49"/>
      <c r="D32" s="37">
        <f>SUM(D57+D95+D151+D189+D228)</f>
        <v>0</v>
      </c>
      <c r="E32" s="37">
        <f t="shared" si="8"/>
        <v>0</v>
      </c>
      <c r="F32" s="37">
        <f t="shared" si="8"/>
        <v>0</v>
      </c>
      <c r="G32" s="37">
        <f t="shared" si="8"/>
        <v>0</v>
      </c>
      <c r="H32" s="37">
        <f t="shared" si="8"/>
        <v>0</v>
      </c>
      <c r="I32" s="37">
        <f t="shared" si="8"/>
        <v>0</v>
      </c>
      <c r="J32" s="35"/>
      <c r="K32" s="30"/>
    </row>
    <row r="33" spans="1:11" ht="66" customHeight="1" x14ac:dyDescent="0.2">
      <c r="A33" s="24" t="s">
        <v>20</v>
      </c>
      <c r="B33" s="22" t="s">
        <v>122</v>
      </c>
      <c r="C33" s="50"/>
      <c r="D33" s="36">
        <f t="shared" ref="D33:I33" si="9">SUM(D34:D37)</f>
        <v>450235.7</v>
      </c>
      <c r="E33" s="36">
        <f t="shared" si="9"/>
        <v>95946.1</v>
      </c>
      <c r="F33" s="36">
        <f t="shared" si="9"/>
        <v>82452.2</v>
      </c>
      <c r="G33" s="36">
        <f t="shared" si="9"/>
        <v>90903.4</v>
      </c>
      <c r="H33" s="36">
        <f t="shared" si="9"/>
        <v>90467</v>
      </c>
      <c r="I33" s="36">
        <f t="shared" si="9"/>
        <v>90467</v>
      </c>
      <c r="J33" s="35"/>
      <c r="K33" s="30"/>
    </row>
    <row r="34" spans="1:11" ht="20.25" customHeight="1" x14ac:dyDescent="0.2">
      <c r="A34" s="3"/>
      <c r="B34" s="1" t="s">
        <v>8</v>
      </c>
      <c r="C34" s="49"/>
      <c r="D34" s="37">
        <f t="shared" ref="D34:I37" si="10">SUM(D39+D49+D54)</f>
        <v>0</v>
      </c>
      <c r="E34" s="37">
        <f t="shared" si="10"/>
        <v>0</v>
      </c>
      <c r="F34" s="37">
        <f t="shared" si="10"/>
        <v>0</v>
      </c>
      <c r="G34" s="37">
        <f t="shared" si="10"/>
        <v>0</v>
      </c>
      <c r="H34" s="37">
        <f t="shared" si="10"/>
        <v>0</v>
      </c>
      <c r="I34" s="37">
        <f t="shared" si="10"/>
        <v>0</v>
      </c>
      <c r="J34" s="35"/>
      <c r="K34" s="30"/>
    </row>
    <row r="35" spans="1:11" ht="20.25" customHeight="1" x14ac:dyDescent="0.2">
      <c r="A35" s="3"/>
      <c r="B35" s="1" t="s">
        <v>9</v>
      </c>
      <c r="C35" s="49"/>
      <c r="D35" s="38">
        <f t="shared" si="10"/>
        <v>293942.59999999998</v>
      </c>
      <c r="E35" s="38">
        <f t="shared" si="10"/>
        <v>68257.399999999994</v>
      </c>
      <c r="F35" s="38">
        <f t="shared" si="10"/>
        <v>43984.2</v>
      </c>
      <c r="G35" s="38">
        <f t="shared" si="10"/>
        <v>60567</v>
      </c>
      <c r="H35" s="38">
        <f t="shared" si="10"/>
        <v>60567</v>
      </c>
      <c r="I35" s="38">
        <f t="shared" si="10"/>
        <v>60567</v>
      </c>
      <c r="J35" s="35"/>
      <c r="K35" s="30"/>
    </row>
    <row r="36" spans="1:11" ht="20.25" customHeight="1" x14ac:dyDescent="0.2">
      <c r="A36" s="3"/>
      <c r="B36" s="1" t="s">
        <v>10</v>
      </c>
      <c r="C36" s="49"/>
      <c r="D36" s="38">
        <f t="shared" si="10"/>
        <v>156293.1</v>
      </c>
      <c r="E36" s="38">
        <f t="shared" si="10"/>
        <v>27688.7</v>
      </c>
      <c r="F36" s="38">
        <f t="shared" si="10"/>
        <v>38468</v>
      </c>
      <c r="G36" s="38">
        <f t="shared" si="10"/>
        <v>30336.400000000001</v>
      </c>
      <c r="H36" s="38">
        <f t="shared" si="10"/>
        <v>29900</v>
      </c>
      <c r="I36" s="38">
        <f t="shared" si="10"/>
        <v>29900</v>
      </c>
      <c r="J36" s="35"/>
      <c r="K36" s="30"/>
    </row>
    <row r="37" spans="1:11" ht="20.25" customHeight="1" x14ac:dyDescent="0.2">
      <c r="A37" s="3"/>
      <c r="B37" s="1" t="s">
        <v>11</v>
      </c>
      <c r="C37" s="49"/>
      <c r="D37" s="37">
        <f t="shared" si="10"/>
        <v>0</v>
      </c>
      <c r="E37" s="37">
        <f t="shared" si="10"/>
        <v>0</v>
      </c>
      <c r="F37" s="37">
        <f t="shared" si="10"/>
        <v>0</v>
      </c>
      <c r="G37" s="37">
        <f t="shared" si="10"/>
        <v>0</v>
      </c>
      <c r="H37" s="37">
        <f t="shared" si="10"/>
        <v>0</v>
      </c>
      <c r="I37" s="37">
        <f t="shared" si="10"/>
        <v>0</v>
      </c>
      <c r="J37" s="35"/>
      <c r="K37" s="30"/>
    </row>
    <row r="38" spans="1:11" ht="33" customHeight="1" x14ac:dyDescent="0.2">
      <c r="A38" s="3" t="s">
        <v>21</v>
      </c>
      <c r="B38" s="2" t="s">
        <v>14</v>
      </c>
      <c r="C38" s="49"/>
      <c r="D38" s="37">
        <f t="shared" ref="D38:I41" si="11">SUM(D43)</f>
        <v>26430.799999999999</v>
      </c>
      <c r="E38" s="37">
        <f t="shared" si="11"/>
        <v>26430.799999999999</v>
      </c>
      <c r="F38" s="37">
        <f t="shared" si="11"/>
        <v>0</v>
      </c>
      <c r="G38" s="37">
        <f t="shared" si="11"/>
        <v>0</v>
      </c>
      <c r="H38" s="37">
        <f t="shared" si="11"/>
        <v>0</v>
      </c>
      <c r="I38" s="37">
        <f t="shared" si="11"/>
        <v>0</v>
      </c>
      <c r="J38" s="35"/>
      <c r="K38" s="30"/>
    </row>
    <row r="39" spans="1:11" ht="20.25" customHeight="1" x14ac:dyDescent="0.2">
      <c r="A39" s="3"/>
      <c r="B39" s="1" t="s">
        <v>8</v>
      </c>
      <c r="C39" s="49"/>
      <c r="D39" s="37">
        <f t="shared" si="11"/>
        <v>0</v>
      </c>
      <c r="E39" s="37">
        <f t="shared" si="11"/>
        <v>0</v>
      </c>
      <c r="F39" s="37">
        <f t="shared" si="11"/>
        <v>0</v>
      </c>
      <c r="G39" s="37">
        <f t="shared" si="11"/>
        <v>0</v>
      </c>
      <c r="H39" s="37">
        <f t="shared" si="11"/>
        <v>0</v>
      </c>
      <c r="I39" s="37">
        <f t="shared" si="11"/>
        <v>0</v>
      </c>
      <c r="J39" s="35"/>
      <c r="K39" s="30"/>
    </row>
    <row r="40" spans="1:11" ht="20.25" customHeight="1" x14ac:dyDescent="0.2">
      <c r="A40" s="3"/>
      <c r="B40" s="1" t="s">
        <v>9</v>
      </c>
      <c r="C40" s="49"/>
      <c r="D40" s="37">
        <f>SUM(D45)</f>
        <v>26430.799999999999</v>
      </c>
      <c r="E40" s="37">
        <f t="shared" ref="E40:I40" si="12">SUM(E45)</f>
        <v>26430.799999999999</v>
      </c>
      <c r="F40" s="37">
        <f t="shared" si="12"/>
        <v>0</v>
      </c>
      <c r="G40" s="37">
        <f t="shared" si="12"/>
        <v>0</v>
      </c>
      <c r="H40" s="37">
        <f t="shared" si="12"/>
        <v>0</v>
      </c>
      <c r="I40" s="37">
        <f t="shared" si="12"/>
        <v>0</v>
      </c>
      <c r="J40" s="35"/>
      <c r="K40" s="30"/>
    </row>
    <row r="41" spans="1:11" ht="20.25" customHeight="1" x14ac:dyDescent="0.2">
      <c r="A41" s="3"/>
      <c r="B41" s="1" t="s">
        <v>10</v>
      </c>
      <c r="C41" s="49"/>
      <c r="D41" s="37">
        <f t="shared" si="11"/>
        <v>0</v>
      </c>
      <c r="E41" s="37">
        <f t="shared" si="11"/>
        <v>0</v>
      </c>
      <c r="F41" s="37">
        <f t="shared" si="11"/>
        <v>0</v>
      </c>
      <c r="G41" s="37">
        <f t="shared" si="11"/>
        <v>0</v>
      </c>
      <c r="H41" s="37">
        <f t="shared" si="11"/>
        <v>0</v>
      </c>
      <c r="I41" s="37">
        <f t="shared" si="11"/>
        <v>0</v>
      </c>
      <c r="J41" s="35"/>
      <c r="K41" s="30"/>
    </row>
    <row r="42" spans="1:11" ht="20.25" customHeight="1" x14ac:dyDescent="0.2">
      <c r="A42" s="3"/>
      <c r="B42" s="1" t="s">
        <v>11</v>
      </c>
      <c r="C42" s="49"/>
      <c r="D42" s="37">
        <f>SUM(D47)</f>
        <v>0</v>
      </c>
      <c r="E42" s="37">
        <f t="shared" ref="E42:I42" si="13">SUM(E47)</f>
        <v>0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5"/>
      <c r="K42" s="30"/>
    </row>
    <row r="43" spans="1:11" ht="66" customHeight="1" x14ac:dyDescent="0.2">
      <c r="A43" s="3" t="s">
        <v>97</v>
      </c>
      <c r="B43" s="27" t="s">
        <v>98</v>
      </c>
      <c r="C43" s="49"/>
      <c r="D43" s="37">
        <f>SUM(D44:D47)</f>
        <v>26430.799999999999</v>
      </c>
      <c r="E43" s="37">
        <f t="shared" ref="E43:I43" si="14">SUM(E44:E47)</f>
        <v>26430.799999999999</v>
      </c>
      <c r="F43" s="37">
        <f t="shared" si="14"/>
        <v>0</v>
      </c>
      <c r="G43" s="37">
        <f t="shared" si="14"/>
        <v>0</v>
      </c>
      <c r="H43" s="37">
        <f t="shared" si="14"/>
        <v>0</v>
      </c>
      <c r="I43" s="37">
        <f t="shared" si="14"/>
        <v>0</v>
      </c>
      <c r="J43" s="35"/>
      <c r="K43" s="30"/>
    </row>
    <row r="44" spans="1:11" ht="20.25" customHeight="1" x14ac:dyDescent="0.2">
      <c r="A44" s="3"/>
      <c r="B44" s="1" t="s">
        <v>8</v>
      </c>
      <c r="C44" s="49"/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5"/>
      <c r="K44" s="30"/>
    </row>
    <row r="45" spans="1:11" ht="20.25" customHeight="1" x14ac:dyDescent="0.2">
      <c r="A45" s="3"/>
      <c r="B45" s="1" t="s">
        <v>9</v>
      </c>
      <c r="C45" s="49"/>
      <c r="D45" s="37">
        <v>26430.799999999999</v>
      </c>
      <c r="E45" s="37">
        <v>26430.799999999999</v>
      </c>
      <c r="F45" s="37">
        <v>0</v>
      </c>
      <c r="G45" s="37">
        <v>0</v>
      </c>
      <c r="H45" s="37">
        <v>0</v>
      </c>
      <c r="I45" s="37">
        <v>0</v>
      </c>
      <c r="J45" s="35"/>
      <c r="K45" s="30"/>
    </row>
    <row r="46" spans="1:11" ht="20.25" customHeight="1" x14ac:dyDescent="0.2">
      <c r="A46" s="3"/>
      <c r="B46" s="1" t="s">
        <v>10</v>
      </c>
      <c r="C46" s="49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5"/>
      <c r="K46" s="30"/>
    </row>
    <row r="47" spans="1:11" ht="20.25" customHeight="1" x14ac:dyDescent="0.2">
      <c r="A47" s="3"/>
      <c r="B47" s="1" t="s">
        <v>11</v>
      </c>
      <c r="C47" s="49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5"/>
      <c r="K47" s="30"/>
    </row>
    <row r="48" spans="1:11" ht="63.75" customHeight="1" x14ac:dyDescent="0.2">
      <c r="A48" s="3" t="s">
        <v>33</v>
      </c>
      <c r="B48" s="2" t="s">
        <v>15</v>
      </c>
      <c r="C48" s="49"/>
      <c r="D48" s="37">
        <f t="shared" ref="D48:I48" si="15">SUM(D49+D50+D51+D52)</f>
        <v>0</v>
      </c>
      <c r="E48" s="37">
        <f t="shared" si="15"/>
        <v>0</v>
      </c>
      <c r="F48" s="37">
        <f t="shared" si="15"/>
        <v>0</v>
      </c>
      <c r="G48" s="37">
        <f t="shared" si="15"/>
        <v>0</v>
      </c>
      <c r="H48" s="37">
        <f t="shared" si="15"/>
        <v>0</v>
      </c>
      <c r="I48" s="37">
        <f t="shared" si="15"/>
        <v>0</v>
      </c>
      <c r="J48" s="35"/>
      <c r="K48" s="30"/>
    </row>
    <row r="49" spans="1:11" ht="18.75" customHeight="1" x14ac:dyDescent="0.2">
      <c r="A49" s="3"/>
      <c r="B49" s="1" t="s">
        <v>8</v>
      </c>
      <c r="C49" s="49"/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5"/>
      <c r="K49" s="30"/>
    </row>
    <row r="50" spans="1:11" ht="20.25" customHeight="1" x14ac:dyDescent="0.2">
      <c r="A50" s="3"/>
      <c r="B50" s="1" t="s">
        <v>9</v>
      </c>
      <c r="C50" s="49"/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5"/>
      <c r="K50" s="30"/>
    </row>
    <row r="51" spans="1:11" ht="20.25" customHeight="1" x14ac:dyDescent="0.2">
      <c r="A51" s="3"/>
      <c r="B51" s="1" t="s">
        <v>10</v>
      </c>
      <c r="C51" s="49"/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5"/>
      <c r="K51" s="30"/>
    </row>
    <row r="52" spans="1:11" ht="20.25" customHeight="1" x14ac:dyDescent="0.2">
      <c r="A52" s="3"/>
      <c r="B52" s="1" t="s">
        <v>11</v>
      </c>
      <c r="C52" s="49"/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5"/>
      <c r="K52" s="30"/>
    </row>
    <row r="53" spans="1:11" ht="35.25" customHeight="1" x14ac:dyDescent="0.2">
      <c r="A53" s="3" t="s">
        <v>22</v>
      </c>
      <c r="B53" s="2" t="s">
        <v>123</v>
      </c>
      <c r="C53" s="49"/>
      <c r="D53" s="38">
        <f t="shared" ref="D53:I53" si="16">SUM(D54:D57)</f>
        <v>423804.9</v>
      </c>
      <c r="E53" s="38">
        <f t="shared" si="16"/>
        <v>69515.3</v>
      </c>
      <c r="F53" s="38">
        <f t="shared" si="16"/>
        <v>82452.2</v>
      </c>
      <c r="G53" s="38">
        <f t="shared" si="16"/>
        <v>90903.4</v>
      </c>
      <c r="H53" s="38">
        <f t="shared" si="16"/>
        <v>90467</v>
      </c>
      <c r="I53" s="38">
        <f t="shared" si="16"/>
        <v>90467</v>
      </c>
      <c r="J53" s="35"/>
      <c r="K53" s="30"/>
    </row>
    <row r="54" spans="1:11" ht="20.25" customHeight="1" x14ac:dyDescent="0.2">
      <c r="A54" s="3"/>
      <c r="B54" s="1" t="s">
        <v>8</v>
      </c>
      <c r="C54" s="49"/>
      <c r="D54" s="37">
        <f>SUM(D61+D66+D72)</f>
        <v>0</v>
      </c>
      <c r="E54" s="37">
        <f t="shared" ref="E54:I54" si="17">SUM(E61+E66+E72)</f>
        <v>0</v>
      </c>
      <c r="F54" s="37">
        <f t="shared" si="17"/>
        <v>0</v>
      </c>
      <c r="G54" s="37">
        <f t="shared" si="17"/>
        <v>0</v>
      </c>
      <c r="H54" s="37">
        <f t="shared" si="17"/>
        <v>0</v>
      </c>
      <c r="I54" s="37">
        <f t="shared" si="17"/>
        <v>0</v>
      </c>
      <c r="J54" s="35"/>
      <c r="K54" s="30"/>
    </row>
    <row r="55" spans="1:11" ht="20.25" customHeight="1" x14ac:dyDescent="0.2">
      <c r="A55" s="3"/>
      <c r="B55" s="1" t="s">
        <v>9</v>
      </c>
      <c r="C55" s="49"/>
      <c r="D55" s="37">
        <f t="shared" ref="D55:I57" si="18">SUM(D62+D67+D73)</f>
        <v>267511.8</v>
      </c>
      <c r="E55" s="37">
        <f t="shared" si="18"/>
        <v>41826.6</v>
      </c>
      <c r="F55" s="37">
        <f t="shared" si="18"/>
        <v>43984.2</v>
      </c>
      <c r="G55" s="37">
        <f t="shared" si="18"/>
        <v>60567</v>
      </c>
      <c r="H55" s="37">
        <f t="shared" si="18"/>
        <v>60567</v>
      </c>
      <c r="I55" s="37">
        <f t="shared" si="18"/>
        <v>60567</v>
      </c>
      <c r="J55" s="35"/>
      <c r="K55" s="30"/>
    </row>
    <row r="56" spans="1:11" ht="20.25" customHeight="1" x14ac:dyDescent="0.2">
      <c r="A56" s="3"/>
      <c r="B56" s="1" t="s">
        <v>10</v>
      </c>
      <c r="C56" s="49"/>
      <c r="D56" s="37">
        <f t="shared" si="18"/>
        <v>156293.1</v>
      </c>
      <c r="E56" s="37">
        <f t="shared" si="18"/>
        <v>27688.7</v>
      </c>
      <c r="F56" s="37">
        <f t="shared" si="18"/>
        <v>38468</v>
      </c>
      <c r="G56" s="37">
        <f t="shared" si="18"/>
        <v>30336.400000000001</v>
      </c>
      <c r="H56" s="37">
        <f t="shared" si="18"/>
        <v>29900</v>
      </c>
      <c r="I56" s="37">
        <f t="shared" si="18"/>
        <v>29900</v>
      </c>
      <c r="J56" s="35"/>
      <c r="K56" s="30"/>
    </row>
    <row r="57" spans="1:11" ht="20.25" customHeight="1" x14ac:dyDescent="0.2">
      <c r="A57" s="3"/>
      <c r="B57" s="1" t="s">
        <v>11</v>
      </c>
      <c r="C57" s="49"/>
      <c r="D57" s="37">
        <f t="shared" si="18"/>
        <v>0</v>
      </c>
      <c r="E57" s="37">
        <f t="shared" si="18"/>
        <v>0</v>
      </c>
      <c r="F57" s="37">
        <f t="shared" si="18"/>
        <v>0</v>
      </c>
      <c r="G57" s="37">
        <f t="shared" si="18"/>
        <v>0</v>
      </c>
      <c r="H57" s="37">
        <f t="shared" si="18"/>
        <v>0</v>
      </c>
      <c r="I57" s="37">
        <f t="shared" si="18"/>
        <v>0</v>
      </c>
      <c r="J57" s="35"/>
      <c r="K57" s="30"/>
    </row>
    <row r="58" spans="1:11" ht="22.5" customHeight="1" x14ac:dyDescent="0.2">
      <c r="A58" s="3"/>
      <c r="B58" s="8"/>
      <c r="C58" s="67" t="s">
        <v>82</v>
      </c>
      <c r="D58" s="68"/>
      <c r="E58" s="68"/>
      <c r="F58" s="68"/>
      <c r="G58" s="68"/>
      <c r="H58" s="68"/>
      <c r="I58" s="68"/>
      <c r="J58" s="69"/>
      <c r="K58" s="30"/>
    </row>
    <row r="59" spans="1:11" ht="35.25" customHeight="1" x14ac:dyDescent="0.2">
      <c r="A59" s="3"/>
      <c r="B59" s="8"/>
      <c r="C59" s="67" t="s">
        <v>51</v>
      </c>
      <c r="D59" s="68"/>
      <c r="E59" s="68"/>
      <c r="F59" s="68"/>
      <c r="G59" s="68"/>
      <c r="H59" s="68"/>
      <c r="I59" s="68"/>
      <c r="J59" s="69"/>
      <c r="K59" s="30"/>
    </row>
    <row r="60" spans="1:11" ht="144.75" customHeight="1" x14ac:dyDescent="0.25">
      <c r="A60" s="3" t="s">
        <v>34</v>
      </c>
      <c r="B60" s="26" t="s">
        <v>99</v>
      </c>
      <c r="C60" s="51" t="s">
        <v>112</v>
      </c>
      <c r="D60" s="39">
        <f t="shared" ref="D60:I60" si="19">SUM(D61+D62+D63+D64)</f>
        <v>267511.8</v>
      </c>
      <c r="E60" s="39">
        <f t="shared" si="19"/>
        <v>41826.6</v>
      </c>
      <c r="F60" s="39">
        <f t="shared" si="19"/>
        <v>43984.2</v>
      </c>
      <c r="G60" s="39">
        <f t="shared" si="19"/>
        <v>60567</v>
      </c>
      <c r="H60" s="39">
        <f>SUM(H61+H62+H63+H64)</f>
        <v>60567</v>
      </c>
      <c r="I60" s="39">
        <f t="shared" si="19"/>
        <v>60567</v>
      </c>
      <c r="J60" s="35" t="s">
        <v>72</v>
      </c>
      <c r="K60" s="30"/>
    </row>
    <row r="61" spans="1:11" ht="20.25" customHeight="1" x14ac:dyDescent="0.2">
      <c r="A61" s="3"/>
      <c r="B61" s="7" t="s">
        <v>8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35"/>
      <c r="K61" s="30"/>
    </row>
    <row r="62" spans="1:11" ht="20.25" customHeight="1" x14ac:dyDescent="0.2">
      <c r="A62" s="3"/>
      <c r="B62" s="7" t="s">
        <v>9</v>
      </c>
      <c r="C62" s="49"/>
      <c r="D62" s="39">
        <f>SUM(E62:I62)</f>
        <v>267511.8</v>
      </c>
      <c r="E62" s="39">
        <v>41826.6</v>
      </c>
      <c r="F62" s="39">
        <v>43984.2</v>
      </c>
      <c r="G62" s="39">
        <v>60567</v>
      </c>
      <c r="H62" s="39">
        <v>60567</v>
      </c>
      <c r="I62" s="39">
        <v>60567</v>
      </c>
      <c r="J62" s="35"/>
      <c r="K62" s="30"/>
    </row>
    <row r="63" spans="1:11" ht="20.25" customHeight="1" x14ac:dyDescent="0.2">
      <c r="A63" s="3"/>
      <c r="B63" s="7" t="s">
        <v>10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5"/>
      <c r="K63" s="30"/>
    </row>
    <row r="64" spans="1:11" ht="21" customHeight="1" x14ac:dyDescent="0.2">
      <c r="A64" s="3"/>
      <c r="B64" s="7" t="s">
        <v>45</v>
      </c>
      <c r="C64" s="49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35"/>
      <c r="K64" s="30"/>
    </row>
    <row r="65" spans="1:14" ht="135.75" customHeight="1" x14ac:dyDescent="0.2">
      <c r="A65" s="3" t="s">
        <v>44</v>
      </c>
      <c r="B65" s="9" t="s">
        <v>84</v>
      </c>
      <c r="C65" s="51" t="s">
        <v>112</v>
      </c>
      <c r="D65" s="39">
        <f>SUM(D66:D69)</f>
        <v>135825.20000000001</v>
      </c>
      <c r="E65" s="39">
        <f>SUM(E66+E67+E68+E69)</f>
        <v>18859.900000000001</v>
      </c>
      <c r="F65" s="39">
        <f>SUM(F66+F67+F68+F69)</f>
        <v>27024.400000000001</v>
      </c>
      <c r="G65" s="39">
        <f>SUM(G66+G67+G68+G69)</f>
        <v>30140.9</v>
      </c>
      <c r="H65" s="39">
        <f>SUM(H66+H67+H68+H69)</f>
        <v>29900</v>
      </c>
      <c r="I65" s="39">
        <f>SUM(I66+I67+I68+I69)</f>
        <v>29900</v>
      </c>
      <c r="J65" s="35" t="s">
        <v>73</v>
      </c>
      <c r="K65" s="30"/>
    </row>
    <row r="66" spans="1:14" ht="18" customHeight="1" x14ac:dyDescent="0.2">
      <c r="A66" s="3"/>
      <c r="B66" s="7" t="s">
        <v>8</v>
      </c>
      <c r="C66" s="49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35"/>
      <c r="K66" s="30"/>
    </row>
    <row r="67" spans="1:14" ht="18" customHeight="1" x14ac:dyDescent="0.2">
      <c r="A67" s="3"/>
      <c r="B67" s="7" t="s">
        <v>9</v>
      </c>
      <c r="C67" s="49"/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5"/>
      <c r="K67" s="30"/>
    </row>
    <row r="68" spans="1:14" ht="18" customHeight="1" x14ac:dyDescent="0.2">
      <c r="A68" s="3"/>
      <c r="B68" s="7" t="s">
        <v>10</v>
      </c>
      <c r="C68" s="49"/>
      <c r="D68" s="39">
        <f>E68+F68+G68+H68+I68</f>
        <v>135825.20000000001</v>
      </c>
      <c r="E68" s="39">
        <v>18859.900000000001</v>
      </c>
      <c r="F68" s="39">
        <v>27024.400000000001</v>
      </c>
      <c r="G68" s="39">
        <v>30140.9</v>
      </c>
      <c r="H68" s="39">
        <v>29900</v>
      </c>
      <c r="I68" s="39">
        <v>29900</v>
      </c>
      <c r="J68" s="35"/>
      <c r="K68" s="30"/>
    </row>
    <row r="69" spans="1:14" ht="18" customHeight="1" x14ac:dyDescent="0.2">
      <c r="A69" s="3"/>
      <c r="B69" s="7" t="s">
        <v>45</v>
      </c>
      <c r="C69" s="49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35"/>
      <c r="K69" s="30"/>
    </row>
    <row r="70" spans="1:14" ht="18" customHeight="1" x14ac:dyDescent="0.25">
      <c r="A70" s="3"/>
      <c r="B70" s="32"/>
      <c r="C70" s="70" t="s">
        <v>100</v>
      </c>
      <c r="D70" s="71"/>
      <c r="E70" s="71"/>
      <c r="F70" s="71"/>
      <c r="G70" s="71"/>
      <c r="H70" s="71"/>
      <c r="I70" s="71"/>
      <c r="J70" s="72"/>
      <c r="K70" s="30"/>
    </row>
    <row r="71" spans="1:14" ht="156" customHeight="1" x14ac:dyDescent="0.2">
      <c r="A71" s="3" t="s">
        <v>101</v>
      </c>
      <c r="B71" s="34" t="s">
        <v>124</v>
      </c>
      <c r="C71" s="51" t="s">
        <v>112</v>
      </c>
      <c r="D71" s="40">
        <f>SUM(D72:D75)</f>
        <v>20467.900000000001</v>
      </c>
      <c r="E71" s="40">
        <f t="shared" ref="E71:I71" si="20">SUM(E72:E75)</f>
        <v>8828.7999999999993</v>
      </c>
      <c r="F71" s="40">
        <f t="shared" si="20"/>
        <v>11443.6</v>
      </c>
      <c r="G71" s="40">
        <f t="shared" si="20"/>
        <v>195.5</v>
      </c>
      <c r="H71" s="40">
        <f t="shared" si="20"/>
        <v>0</v>
      </c>
      <c r="I71" s="40">
        <f t="shared" si="20"/>
        <v>0</v>
      </c>
      <c r="J71" s="35"/>
      <c r="K71" s="30"/>
      <c r="M71" s="46"/>
      <c r="N71" s="46"/>
    </row>
    <row r="72" spans="1:14" ht="18" customHeight="1" x14ac:dyDescent="0.2">
      <c r="A72" s="3"/>
      <c r="B72" s="32" t="s">
        <v>8</v>
      </c>
      <c r="C72" s="49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35"/>
      <c r="K72" s="30"/>
    </row>
    <row r="73" spans="1:14" ht="18" customHeight="1" x14ac:dyDescent="0.2">
      <c r="A73" s="3"/>
      <c r="B73" s="32" t="s">
        <v>9</v>
      </c>
      <c r="C73" s="49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35"/>
      <c r="K73" s="30"/>
    </row>
    <row r="74" spans="1:14" ht="18" customHeight="1" x14ac:dyDescent="0.2">
      <c r="A74" s="3"/>
      <c r="B74" s="32" t="s">
        <v>10</v>
      </c>
      <c r="C74" s="49"/>
      <c r="D74" s="40">
        <f>E74+F74+G74+H74+I74</f>
        <v>20467.900000000001</v>
      </c>
      <c r="E74" s="40">
        <v>8828.7999999999993</v>
      </c>
      <c r="F74" s="40">
        <v>11443.6</v>
      </c>
      <c r="G74" s="40">
        <v>195.5</v>
      </c>
      <c r="H74" s="40">
        <v>0</v>
      </c>
      <c r="I74" s="40">
        <v>0</v>
      </c>
      <c r="J74" s="35"/>
      <c r="K74" s="30"/>
    </row>
    <row r="75" spans="1:14" ht="18" customHeight="1" x14ac:dyDescent="0.2">
      <c r="A75" s="3"/>
      <c r="B75" s="32" t="s">
        <v>45</v>
      </c>
      <c r="C75" s="49"/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35"/>
      <c r="K75" s="30"/>
    </row>
    <row r="76" spans="1:14" ht="79.5" customHeight="1" x14ac:dyDescent="0.2">
      <c r="A76" s="3" t="s">
        <v>23</v>
      </c>
      <c r="B76" s="10" t="s">
        <v>125</v>
      </c>
      <c r="C76" s="49"/>
      <c r="D76" s="52">
        <f t="shared" ref="D76:I76" si="21">SUM(D77:D80)</f>
        <v>432889.3</v>
      </c>
      <c r="E76" s="52">
        <f>SUM(E77:E80)</f>
        <v>81995.899999999994</v>
      </c>
      <c r="F76" s="52">
        <f t="shared" si="21"/>
        <v>91153.9</v>
      </c>
      <c r="G76" s="52">
        <f>SUM(G77:G80)</f>
        <v>86920.5</v>
      </c>
      <c r="H76" s="52">
        <f t="shared" si="21"/>
        <v>85605</v>
      </c>
      <c r="I76" s="52">
        <f t="shared" si="21"/>
        <v>87214</v>
      </c>
      <c r="J76" s="35"/>
      <c r="K76" s="30"/>
    </row>
    <row r="77" spans="1:14" ht="20.25" customHeight="1" x14ac:dyDescent="0.2">
      <c r="A77" s="3"/>
      <c r="B77" s="1" t="s">
        <v>8</v>
      </c>
      <c r="C77" s="49"/>
      <c r="D77" s="40">
        <f t="shared" ref="D77:I80" si="22">SUM(D82+D87+D92)</f>
        <v>0</v>
      </c>
      <c r="E77" s="40">
        <f t="shared" si="22"/>
        <v>0</v>
      </c>
      <c r="F77" s="40">
        <f t="shared" si="22"/>
        <v>0</v>
      </c>
      <c r="G77" s="40">
        <f t="shared" si="22"/>
        <v>0</v>
      </c>
      <c r="H77" s="40">
        <f t="shared" si="22"/>
        <v>0</v>
      </c>
      <c r="I77" s="40">
        <f t="shared" si="22"/>
        <v>0</v>
      </c>
      <c r="J77" s="35"/>
      <c r="K77" s="30"/>
    </row>
    <row r="78" spans="1:14" ht="20.25" customHeight="1" x14ac:dyDescent="0.2">
      <c r="A78" s="3"/>
      <c r="B78" s="1" t="s">
        <v>9</v>
      </c>
      <c r="C78" s="49"/>
      <c r="D78" s="39">
        <f>SUM(D83+D88+D93)</f>
        <v>296519</v>
      </c>
      <c r="E78" s="39">
        <f>SUM(E83+E88+E93)</f>
        <v>56865.1</v>
      </c>
      <c r="F78" s="39">
        <f t="shared" si="22"/>
        <v>58545.9</v>
      </c>
      <c r="G78" s="39">
        <f t="shared" si="22"/>
        <v>59489</v>
      </c>
      <c r="H78" s="39">
        <f t="shared" si="22"/>
        <v>60005</v>
      </c>
      <c r="I78" s="39">
        <f t="shared" si="22"/>
        <v>61614</v>
      </c>
      <c r="J78" s="35"/>
      <c r="K78" s="30"/>
    </row>
    <row r="79" spans="1:14" ht="20.25" customHeight="1" x14ac:dyDescent="0.2">
      <c r="A79" s="3"/>
      <c r="B79" s="1" t="s">
        <v>10</v>
      </c>
      <c r="C79" s="49"/>
      <c r="D79" s="39">
        <f>SUM(D84+D89+D94)</f>
        <v>136370.29999999999</v>
      </c>
      <c r="E79" s="39">
        <f>SUM(E84+E89+E94)</f>
        <v>25130.799999999999</v>
      </c>
      <c r="F79" s="39">
        <f t="shared" si="22"/>
        <v>32608</v>
      </c>
      <c r="G79" s="39">
        <f t="shared" si="22"/>
        <v>27431.5</v>
      </c>
      <c r="H79" s="39">
        <f t="shared" si="22"/>
        <v>25600</v>
      </c>
      <c r="I79" s="39">
        <f t="shared" si="22"/>
        <v>25600</v>
      </c>
      <c r="J79" s="35"/>
      <c r="K79" s="30"/>
    </row>
    <row r="80" spans="1:14" ht="20.25" customHeight="1" x14ac:dyDescent="0.2">
      <c r="A80" s="3"/>
      <c r="B80" s="1" t="s">
        <v>11</v>
      </c>
      <c r="C80" s="49"/>
      <c r="D80" s="40">
        <f t="shared" si="22"/>
        <v>0</v>
      </c>
      <c r="E80" s="40">
        <f t="shared" si="22"/>
        <v>0</v>
      </c>
      <c r="F80" s="40">
        <f t="shared" si="22"/>
        <v>0</v>
      </c>
      <c r="G80" s="40">
        <f t="shared" si="22"/>
        <v>0</v>
      </c>
      <c r="H80" s="40">
        <f t="shared" si="22"/>
        <v>0</v>
      </c>
      <c r="I80" s="40">
        <f t="shared" si="22"/>
        <v>0</v>
      </c>
      <c r="J80" s="35"/>
      <c r="K80" s="30"/>
    </row>
    <row r="81" spans="1:11" ht="48.75" customHeight="1" x14ac:dyDescent="0.2">
      <c r="A81" s="3" t="s">
        <v>24</v>
      </c>
      <c r="B81" s="2" t="s">
        <v>14</v>
      </c>
      <c r="C81" s="49"/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35"/>
      <c r="K81" s="30"/>
    </row>
    <row r="82" spans="1:11" ht="20.25" customHeight="1" x14ac:dyDescent="0.2">
      <c r="A82" s="3"/>
      <c r="B82" s="1" t="s">
        <v>8</v>
      </c>
      <c r="C82" s="49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35"/>
      <c r="K82" s="30"/>
    </row>
    <row r="83" spans="1:11" ht="20.25" customHeight="1" x14ac:dyDescent="0.2">
      <c r="A83" s="3"/>
      <c r="B83" s="1" t="s">
        <v>9</v>
      </c>
      <c r="C83" s="49"/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35"/>
      <c r="K83" s="30"/>
    </row>
    <row r="84" spans="1:11" ht="20.25" customHeight="1" x14ac:dyDescent="0.2">
      <c r="A84" s="3"/>
      <c r="B84" s="1" t="s">
        <v>10</v>
      </c>
      <c r="C84" s="49"/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35"/>
      <c r="K84" s="30"/>
    </row>
    <row r="85" spans="1:11" ht="20.25" customHeight="1" x14ac:dyDescent="0.2">
      <c r="A85" s="3"/>
      <c r="B85" s="1" t="s">
        <v>11</v>
      </c>
      <c r="C85" s="49"/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53"/>
      <c r="K85" s="30"/>
    </row>
    <row r="86" spans="1:11" ht="66.75" customHeight="1" x14ac:dyDescent="0.2">
      <c r="A86" s="3" t="s">
        <v>25</v>
      </c>
      <c r="B86" s="2" t="s">
        <v>15</v>
      </c>
      <c r="C86" s="49"/>
      <c r="D86" s="40">
        <f t="shared" ref="D86:I86" si="23">SUM(D87+D88+D89+D90)</f>
        <v>0</v>
      </c>
      <c r="E86" s="40">
        <f t="shared" si="23"/>
        <v>0</v>
      </c>
      <c r="F86" s="40">
        <f t="shared" si="23"/>
        <v>0</v>
      </c>
      <c r="G86" s="40">
        <f t="shared" si="23"/>
        <v>0</v>
      </c>
      <c r="H86" s="40">
        <f t="shared" si="23"/>
        <v>0</v>
      </c>
      <c r="I86" s="40">
        <f t="shared" si="23"/>
        <v>0</v>
      </c>
      <c r="J86" s="35"/>
      <c r="K86" s="30"/>
    </row>
    <row r="87" spans="1:11" ht="20.25" customHeight="1" x14ac:dyDescent="0.2">
      <c r="A87" s="3"/>
      <c r="B87" s="1" t="s">
        <v>8</v>
      </c>
      <c r="C87" s="49"/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35"/>
      <c r="K87" s="30"/>
    </row>
    <row r="88" spans="1:11" ht="20.25" customHeight="1" x14ac:dyDescent="0.2">
      <c r="A88" s="3"/>
      <c r="B88" s="1" t="s">
        <v>9</v>
      </c>
      <c r="C88" s="49"/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35"/>
      <c r="K88" s="30"/>
    </row>
    <row r="89" spans="1:11" ht="20.25" customHeight="1" x14ac:dyDescent="0.2">
      <c r="A89" s="3"/>
      <c r="B89" s="1" t="s">
        <v>10</v>
      </c>
      <c r="C89" s="49"/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35"/>
      <c r="K89" s="30"/>
    </row>
    <row r="90" spans="1:11" ht="20.25" customHeight="1" x14ac:dyDescent="0.2">
      <c r="A90" s="3"/>
      <c r="B90" s="1" t="s">
        <v>11</v>
      </c>
      <c r="C90" s="49"/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35"/>
      <c r="K90" s="30"/>
    </row>
    <row r="91" spans="1:11" ht="42" customHeight="1" x14ac:dyDescent="0.2">
      <c r="A91" s="3" t="s">
        <v>35</v>
      </c>
      <c r="B91" s="2" t="s">
        <v>126</v>
      </c>
      <c r="C91" s="49"/>
      <c r="D91" s="39">
        <f>SUM(D92+D93+D94+D95)</f>
        <v>432889.3</v>
      </c>
      <c r="E91" s="39">
        <f>SUM(E92:E95)</f>
        <v>81995.899999999994</v>
      </c>
      <c r="F91" s="39">
        <f>SUM(F92:F95)</f>
        <v>91153.9</v>
      </c>
      <c r="G91" s="39">
        <f>SUM(G92:G95)</f>
        <v>86920.5</v>
      </c>
      <c r="H91" s="39">
        <f>SUM(H92:H95)</f>
        <v>85605</v>
      </c>
      <c r="I91" s="39">
        <f>SUM(I92:I95)</f>
        <v>87214</v>
      </c>
      <c r="J91" s="35"/>
      <c r="K91" s="30"/>
    </row>
    <row r="92" spans="1:11" ht="20.25" customHeight="1" x14ac:dyDescent="0.2">
      <c r="A92" s="3"/>
      <c r="B92" s="1" t="s">
        <v>8</v>
      </c>
      <c r="C92" s="49"/>
      <c r="D92" s="41">
        <f t="shared" ref="D92:I93" si="24">SUM(D99+D105+D116+D128)</f>
        <v>0</v>
      </c>
      <c r="E92" s="41">
        <f t="shared" si="24"/>
        <v>0</v>
      </c>
      <c r="F92" s="41">
        <f t="shared" si="24"/>
        <v>0</v>
      </c>
      <c r="G92" s="41">
        <f t="shared" si="24"/>
        <v>0</v>
      </c>
      <c r="H92" s="41">
        <f t="shared" si="24"/>
        <v>0</v>
      </c>
      <c r="I92" s="41">
        <f t="shared" si="24"/>
        <v>0</v>
      </c>
      <c r="J92" s="54"/>
      <c r="K92" s="30"/>
    </row>
    <row r="93" spans="1:11" ht="20.25" customHeight="1" x14ac:dyDescent="0.2">
      <c r="A93" s="3"/>
      <c r="B93" s="1" t="s">
        <v>9</v>
      </c>
      <c r="C93" s="49"/>
      <c r="D93" s="41">
        <f t="shared" si="24"/>
        <v>296519</v>
      </c>
      <c r="E93" s="41">
        <f t="shared" si="24"/>
        <v>56865.1</v>
      </c>
      <c r="F93" s="41">
        <f t="shared" si="24"/>
        <v>58545.9</v>
      </c>
      <c r="G93" s="41">
        <f t="shared" si="24"/>
        <v>59489</v>
      </c>
      <c r="H93" s="41">
        <f t="shared" si="24"/>
        <v>60005</v>
      </c>
      <c r="I93" s="41">
        <f t="shared" si="24"/>
        <v>61614</v>
      </c>
      <c r="J93" s="54"/>
      <c r="K93" s="30"/>
    </row>
    <row r="94" spans="1:11" ht="20.25" customHeight="1" x14ac:dyDescent="0.2">
      <c r="A94" s="3"/>
      <c r="B94" s="1" t="s">
        <v>10</v>
      </c>
      <c r="C94" s="49"/>
      <c r="D94" s="41">
        <f>SUM(D101+D107+D118+D124+D130)</f>
        <v>136370.29999999999</v>
      </c>
      <c r="E94" s="41">
        <f t="shared" ref="D94:F95" si="25">SUM(E101+E107+E118+E130)</f>
        <v>25130.799999999999</v>
      </c>
      <c r="F94" s="41">
        <f t="shared" si="25"/>
        <v>32608</v>
      </c>
      <c r="G94" s="41">
        <f>SUM(G101+G107+G118+G121+G130)</f>
        <v>27431.5</v>
      </c>
      <c r="H94" s="41">
        <f>SUM(H101+H107+H118+H130)</f>
        <v>25600</v>
      </c>
      <c r="I94" s="41">
        <f>SUM(I101+I107+I118+I130)</f>
        <v>25600</v>
      </c>
      <c r="J94" s="54"/>
      <c r="K94" s="30"/>
    </row>
    <row r="95" spans="1:11" ht="20.25" customHeight="1" x14ac:dyDescent="0.2">
      <c r="A95" s="3"/>
      <c r="B95" s="1" t="s">
        <v>11</v>
      </c>
      <c r="C95" s="49"/>
      <c r="D95" s="41">
        <f t="shared" si="25"/>
        <v>0</v>
      </c>
      <c r="E95" s="41">
        <f t="shared" si="25"/>
        <v>0</v>
      </c>
      <c r="F95" s="41">
        <f t="shared" si="25"/>
        <v>0</v>
      </c>
      <c r="G95" s="41">
        <f>SUM(G102+G108+G119+G131)</f>
        <v>0</v>
      </c>
      <c r="H95" s="41">
        <f>SUM(H102+H108+H119+H131)</f>
        <v>0</v>
      </c>
      <c r="I95" s="41">
        <f>SUM(I102+I108+I119+I131)</f>
        <v>0</v>
      </c>
      <c r="J95" s="54"/>
      <c r="K95" s="30"/>
    </row>
    <row r="96" spans="1:11" ht="20.25" customHeight="1" x14ac:dyDescent="0.2">
      <c r="A96" s="3"/>
      <c r="B96" s="11"/>
      <c r="C96" s="67" t="s">
        <v>83</v>
      </c>
      <c r="D96" s="68"/>
      <c r="E96" s="68"/>
      <c r="F96" s="68"/>
      <c r="G96" s="68"/>
      <c r="H96" s="68"/>
      <c r="I96" s="68"/>
      <c r="J96" s="69"/>
      <c r="K96" s="30"/>
    </row>
    <row r="97" spans="1:11" ht="36" customHeight="1" x14ac:dyDescent="0.2">
      <c r="A97" s="3"/>
      <c r="B97" s="11"/>
      <c r="C97" s="67" t="s">
        <v>102</v>
      </c>
      <c r="D97" s="68"/>
      <c r="E97" s="68"/>
      <c r="F97" s="68"/>
      <c r="G97" s="68"/>
      <c r="H97" s="68"/>
      <c r="I97" s="68"/>
      <c r="J97" s="69"/>
      <c r="K97" s="30"/>
    </row>
    <row r="98" spans="1:11" ht="257.25" customHeight="1" x14ac:dyDescent="0.2">
      <c r="A98" s="3" t="s">
        <v>36</v>
      </c>
      <c r="B98" s="13" t="s">
        <v>117</v>
      </c>
      <c r="C98" s="55" t="s">
        <v>80</v>
      </c>
      <c r="D98" s="39">
        <f t="shared" ref="D98:I98" si="26">SUM(D99+D100+D101+D102)</f>
        <v>279840</v>
      </c>
      <c r="E98" s="39">
        <f t="shared" si="26"/>
        <v>53526.1</v>
      </c>
      <c r="F98" s="39">
        <f t="shared" si="26"/>
        <v>55210.9</v>
      </c>
      <c r="G98" s="39">
        <f t="shared" si="26"/>
        <v>56154</v>
      </c>
      <c r="H98" s="39">
        <f t="shared" si="26"/>
        <v>56670</v>
      </c>
      <c r="I98" s="39">
        <f t="shared" si="26"/>
        <v>58279</v>
      </c>
      <c r="J98" s="35" t="s">
        <v>74</v>
      </c>
      <c r="K98" s="30"/>
    </row>
    <row r="99" spans="1:11" ht="20.25" customHeight="1" x14ac:dyDescent="0.2">
      <c r="A99" s="3"/>
      <c r="B99" s="12" t="s">
        <v>8</v>
      </c>
      <c r="C99" s="49"/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35"/>
      <c r="K99" s="30"/>
    </row>
    <row r="100" spans="1:11" ht="20.25" customHeight="1" x14ac:dyDescent="0.2">
      <c r="A100" s="3"/>
      <c r="B100" s="12" t="s">
        <v>9</v>
      </c>
      <c r="C100" s="49"/>
      <c r="D100" s="39">
        <f>E100+F100+G100+H100+I100</f>
        <v>279840</v>
      </c>
      <c r="E100" s="39">
        <v>53526.1</v>
      </c>
      <c r="F100" s="39">
        <v>55210.9</v>
      </c>
      <c r="G100" s="39">
        <v>56154</v>
      </c>
      <c r="H100" s="39">
        <v>56670</v>
      </c>
      <c r="I100" s="39">
        <v>58279</v>
      </c>
      <c r="J100" s="35"/>
      <c r="K100" s="30"/>
    </row>
    <row r="101" spans="1:11" ht="20.25" customHeight="1" x14ac:dyDescent="0.2">
      <c r="A101" s="3"/>
      <c r="B101" s="12" t="s">
        <v>10</v>
      </c>
      <c r="C101" s="49"/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5"/>
      <c r="K101" s="30"/>
    </row>
    <row r="102" spans="1:11" ht="20.25" customHeight="1" x14ac:dyDescent="0.2">
      <c r="A102" s="3"/>
      <c r="B102" s="12" t="s">
        <v>45</v>
      </c>
      <c r="C102" s="49"/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35"/>
      <c r="K102" s="30"/>
    </row>
    <row r="103" spans="1:11" ht="29.25" customHeight="1" x14ac:dyDescent="0.2">
      <c r="A103" s="3"/>
      <c r="B103" s="16"/>
      <c r="C103" s="67" t="s">
        <v>103</v>
      </c>
      <c r="D103" s="68"/>
      <c r="E103" s="68"/>
      <c r="F103" s="68"/>
      <c r="G103" s="68"/>
      <c r="H103" s="68"/>
      <c r="I103" s="68"/>
      <c r="J103" s="69"/>
      <c r="K103" s="30"/>
    </row>
    <row r="104" spans="1:11" ht="112.5" customHeight="1" x14ac:dyDescent="0.2">
      <c r="A104" s="3" t="s">
        <v>93</v>
      </c>
      <c r="B104" s="14" t="s">
        <v>127</v>
      </c>
      <c r="C104" s="55" t="s">
        <v>80</v>
      </c>
      <c r="D104" s="39">
        <f t="shared" ref="D104:I104" si="27">SUM(D105+D106+D107+D108)</f>
        <v>103528.3</v>
      </c>
      <c r="E104" s="39">
        <f t="shared" si="27"/>
        <v>18817.400000000001</v>
      </c>
      <c r="F104" s="39">
        <f t="shared" si="27"/>
        <v>19852</v>
      </c>
      <c r="G104" s="39">
        <f t="shared" si="27"/>
        <v>22058.9</v>
      </c>
      <c r="H104" s="39">
        <f t="shared" si="27"/>
        <v>21400</v>
      </c>
      <c r="I104" s="39">
        <f t="shared" si="27"/>
        <v>21400</v>
      </c>
      <c r="J104" s="35" t="s">
        <v>75</v>
      </c>
      <c r="K104" s="30"/>
    </row>
    <row r="105" spans="1:11" ht="20.25" customHeight="1" x14ac:dyDescent="0.2">
      <c r="A105" s="3"/>
      <c r="B105" s="12" t="s">
        <v>8</v>
      </c>
      <c r="C105" s="49"/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35"/>
      <c r="K105" s="30"/>
    </row>
    <row r="106" spans="1:11" ht="20.25" customHeight="1" x14ac:dyDescent="0.2">
      <c r="A106" s="3"/>
      <c r="B106" s="12" t="s">
        <v>9</v>
      </c>
      <c r="C106" s="49"/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5"/>
      <c r="K106" s="30"/>
    </row>
    <row r="107" spans="1:11" ht="23.25" customHeight="1" x14ac:dyDescent="0.2">
      <c r="A107" s="3"/>
      <c r="B107" s="12" t="s">
        <v>10</v>
      </c>
      <c r="C107" s="49"/>
      <c r="D107" s="39">
        <f>E107+F107+G107+H107+I107</f>
        <v>103528.3</v>
      </c>
      <c r="E107" s="39">
        <v>18817.400000000001</v>
      </c>
      <c r="F107" s="39">
        <v>19852</v>
      </c>
      <c r="G107" s="39">
        <f>21400+658.9</f>
        <v>22058.9</v>
      </c>
      <c r="H107" s="39">
        <v>21400</v>
      </c>
      <c r="I107" s="39">
        <v>21400</v>
      </c>
      <c r="J107" s="35"/>
      <c r="K107" s="30"/>
    </row>
    <row r="108" spans="1:11" ht="21" customHeight="1" x14ac:dyDescent="0.2">
      <c r="A108" s="3"/>
      <c r="B108" s="12" t="s">
        <v>45</v>
      </c>
      <c r="C108" s="49"/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35"/>
      <c r="K108" s="30"/>
    </row>
    <row r="109" spans="1:11" ht="42" hidden="1" customHeight="1" x14ac:dyDescent="0.2">
      <c r="A109" s="3"/>
      <c r="B109" s="14" t="s">
        <v>54</v>
      </c>
      <c r="C109" s="55" t="s">
        <v>80</v>
      </c>
      <c r="D109" s="56">
        <f t="shared" ref="D109:I109" si="28">SUM(D110+D111+D112+D113)</f>
        <v>0</v>
      </c>
      <c r="E109" s="56">
        <f t="shared" si="28"/>
        <v>0</v>
      </c>
      <c r="F109" s="56">
        <f t="shared" si="28"/>
        <v>0</v>
      </c>
      <c r="G109" s="56">
        <f t="shared" si="28"/>
        <v>0</v>
      </c>
      <c r="H109" s="56">
        <f t="shared" si="28"/>
        <v>0</v>
      </c>
      <c r="I109" s="56">
        <f t="shared" si="28"/>
        <v>0</v>
      </c>
      <c r="J109" s="35" t="s">
        <v>75</v>
      </c>
      <c r="K109" s="30"/>
    </row>
    <row r="110" spans="1:11" ht="27" hidden="1" customHeight="1" x14ac:dyDescent="0.2">
      <c r="A110" s="3"/>
      <c r="B110" s="12" t="s">
        <v>8</v>
      </c>
      <c r="C110" s="49"/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35"/>
      <c r="K110" s="30"/>
    </row>
    <row r="111" spans="1:11" ht="18.75" hidden="1" customHeight="1" x14ac:dyDescent="0.2">
      <c r="A111" s="3"/>
      <c r="B111" s="12" t="s">
        <v>9</v>
      </c>
      <c r="C111" s="49"/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35"/>
      <c r="K111" s="30"/>
    </row>
    <row r="112" spans="1:11" ht="22.5" hidden="1" customHeight="1" x14ac:dyDescent="0.2">
      <c r="A112" s="3"/>
      <c r="B112" s="12" t="s">
        <v>10</v>
      </c>
      <c r="C112" s="49"/>
      <c r="D112" s="57">
        <v>0</v>
      </c>
      <c r="E112" s="57">
        <v>0</v>
      </c>
      <c r="F112" s="58">
        <v>0</v>
      </c>
      <c r="G112" s="58">
        <v>0</v>
      </c>
      <c r="H112" s="58">
        <v>0</v>
      </c>
      <c r="I112" s="58">
        <v>0</v>
      </c>
      <c r="J112" s="35"/>
      <c r="K112" s="30"/>
    </row>
    <row r="113" spans="1:11" ht="21" hidden="1" customHeight="1" x14ac:dyDescent="0.2">
      <c r="A113" s="3"/>
      <c r="B113" s="12" t="s">
        <v>45</v>
      </c>
      <c r="C113" s="49"/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35"/>
      <c r="K113" s="30"/>
    </row>
    <row r="114" spans="1:11" ht="21" customHeight="1" x14ac:dyDescent="0.25">
      <c r="A114" s="3"/>
      <c r="B114" s="31"/>
      <c r="C114" s="70" t="s">
        <v>104</v>
      </c>
      <c r="D114" s="71"/>
      <c r="E114" s="71"/>
      <c r="F114" s="71"/>
      <c r="G114" s="71"/>
      <c r="H114" s="71"/>
      <c r="I114" s="71"/>
      <c r="J114" s="72"/>
      <c r="K114" s="30"/>
    </row>
    <row r="115" spans="1:11" ht="156.75" customHeight="1" x14ac:dyDescent="0.2">
      <c r="A115" s="3" t="s">
        <v>94</v>
      </c>
      <c r="B115" s="33" t="s">
        <v>128</v>
      </c>
      <c r="C115" s="55" t="s">
        <v>80</v>
      </c>
      <c r="D115" s="40">
        <f t="shared" ref="D115:I115" si="29">SUM(D116:D119)</f>
        <v>21787</v>
      </c>
      <c r="E115" s="40">
        <f t="shared" si="29"/>
        <v>4313.3999999999996</v>
      </c>
      <c r="F115" s="40">
        <f t="shared" si="29"/>
        <v>11040.1</v>
      </c>
      <c r="G115" s="40">
        <f t="shared" si="29"/>
        <v>2433.5</v>
      </c>
      <c r="H115" s="40">
        <f t="shared" si="29"/>
        <v>2000</v>
      </c>
      <c r="I115" s="40">
        <f t="shared" si="29"/>
        <v>2000</v>
      </c>
      <c r="J115" s="35"/>
      <c r="K115" s="30"/>
    </row>
    <row r="116" spans="1:11" ht="21" customHeight="1" x14ac:dyDescent="0.2">
      <c r="A116" s="3"/>
      <c r="B116" s="31" t="s">
        <v>8</v>
      </c>
      <c r="C116" s="49"/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35"/>
      <c r="K116" s="30"/>
    </row>
    <row r="117" spans="1:11" ht="21" customHeight="1" x14ac:dyDescent="0.2">
      <c r="A117" s="3"/>
      <c r="B117" s="31" t="s">
        <v>9</v>
      </c>
      <c r="C117" s="49"/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35"/>
      <c r="K117" s="30"/>
    </row>
    <row r="118" spans="1:11" ht="21" customHeight="1" x14ac:dyDescent="0.2">
      <c r="A118" s="3"/>
      <c r="B118" s="31" t="s">
        <v>10</v>
      </c>
      <c r="C118" s="49"/>
      <c r="D118" s="40">
        <f>E118+F118+G118+H118+I118</f>
        <v>21787</v>
      </c>
      <c r="E118" s="40">
        <v>4313.3999999999996</v>
      </c>
      <c r="F118" s="40">
        <v>11040.1</v>
      </c>
      <c r="G118" s="40">
        <v>2433.5</v>
      </c>
      <c r="H118" s="40">
        <v>2000</v>
      </c>
      <c r="I118" s="40">
        <v>2000</v>
      </c>
      <c r="J118" s="35"/>
      <c r="K118" s="30"/>
    </row>
    <row r="119" spans="1:11" ht="21" customHeight="1" x14ac:dyDescent="0.2">
      <c r="A119" s="3"/>
      <c r="B119" s="31" t="s">
        <v>45</v>
      </c>
      <c r="C119" s="49"/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35"/>
      <c r="K119" s="30"/>
    </row>
    <row r="120" spans="1:11" ht="35.25" customHeight="1" x14ac:dyDescent="0.25">
      <c r="A120" s="3"/>
      <c r="B120" s="45"/>
      <c r="C120" s="76" t="s">
        <v>135</v>
      </c>
      <c r="D120" s="77"/>
      <c r="E120" s="77"/>
      <c r="F120" s="77"/>
      <c r="G120" s="77"/>
      <c r="H120" s="77"/>
      <c r="I120" s="77"/>
      <c r="J120" s="78"/>
      <c r="K120" s="30"/>
    </row>
    <row r="121" spans="1:11" ht="66" customHeight="1" x14ac:dyDescent="0.2">
      <c r="A121" s="3" t="s">
        <v>105</v>
      </c>
      <c r="B121" s="14" t="s">
        <v>62</v>
      </c>
      <c r="C121" s="55" t="s">
        <v>80</v>
      </c>
      <c r="D121" s="44">
        <f t="shared" ref="D121:I121" si="30">SUM(D122+D123+D124+D125)</f>
        <v>739.1</v>
      </c>
      <c r="E121" s="44">
        <f t="shared" si="30"/>
        <v>0</v>
      </c>
      <c r="F121" s="44">
        <f t="shared" si="30"/>
        <v>0</v>
      </c>
      <c r="G121" s="44">
        <f t="shared" si="30"/>
        <v>739.1</v>
      </c>
      <c r="H121" s="44">
        <f t="shared" si="30"/>
        <v>0</v>
      </c>
      <c r="I121" s="44">
        <f t="shared" si="30"/>
        <v>0</v>
      </c>
      <c r="J121" s="59"/>
      <c r="K121" s="30"/>
    </row>
    <row r="122" spans="1:11" ht="21" customHeight="1" x14ac:dyDescent="0.2">
      <c r="A122" s="3"/>
      <c r="B122" s="45" t="s">
        <v>8</v>
      </c>
      <c r="C122" s="49"/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35"/>
      <c r="K122" s="30"/>
    </row>
    <row r="123" spans="1:11" ht="21" customHeight="1" x14ac:dyDescent="0.2">
      <c r="A123" s="3"/>
      <c r="B123" s="45" t="s">
        <v>9</v>
      </c>
      <c r="C123" s="49"/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35"/>
      <c r="K123" s="30"/>
    </row>
    <row r="124" spans="1:11" ht="21" customHeight="1" x14ac:dyDescent="0.2">
      <c r="A124" s="3"/>
      <c r="B124" s="45" t="s">
        <v>10</v>
      </c>
      <c r="C124" s="49"/>
      <c r="D124" s="40">
        <f>E124+F124+G124+H124+I124</f>
        <v>739.1</v>
      </c>
      <c r="E124" s="40">
        <v>0</v>
      </c>
      <c r="F124" s="40">
        <v>0</v>
      </c>
      <c r="G124" s="40">
        <v>739.1</v>
      </c>
      <c r="H124" s="40">
        <v>0</v>
      </c>
      <c r="I124" s="40">
        <v>0</v>
      </c>
      <c r="J124" s="35"/>
      <c r="K124" s="30"/>
    </row>
    <row r="125" spans="1:11" ht="21" customHeight="1" x14ac:dyDescent="0.2">
      <c r="A125" s="3"/>
      <c r="B125" s="45" t="s">
        <v>45</v>
      </c>
      <c r="C125" s="49"/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35"/>
      <c r="K125" s="30"/>
    </row>
    <row r="126" spans="1:11" ht="23.25" customHeight="1" x14ac:dyDescent="0.2">
      <c r="A126" s="3"/>
      <c r="B126" s="14"/>
      <c r="C126" s="73" t="s">
        <v>134</v>
      </c>
      <c r="D126" s="74"/>
      <c r="E126" s="74"/>
      <c r="F126" s="74"/>
      <c r="G126" s="74"/>
      <c r="H126" s="74"/>
      <c r="I126" s="74"/>
      <c r="J126" s="75"/>
      <c r="K126" s="30"/>
    </row>
    <row r="127" spans="1:11" ht="84" customHeight="1" x14ac:dyDescent="0.2">
      <c r="A127" s="3" t="s">
        <v>136</v>
      </c>
      <c r="B127" s="14" t="s">
        <v>106</v>
      </c>
      <c r="C127" s="55" t="s">
        <v>80</v>
      </c>
      <c r="D127" s="39">
        <f>SUM(D128+D129+D130+D131)</f>
        <v>26994.9</v>
      </c>
      <c r="E127" s="39">
        <f t="shared" ref="E127:I127" si="31">SUM(E128+E129+E130+E131)</f>
        <v>5339</v>
      </c>
      <c r="F127" s="39">
        <f t="shared" si="31"/>
        <v>5050.8999999999996</v>
      </c>
      <c r="G127" s="39">
        <f t="shared" si="31"/>
        <v>5535</v>
      </c>
      <c r="H127" s="39">
        <f t="shared" si="31"/>
        <v>5535</v>
      </c>
      <c r="I127" s="39">
        <f t="shared" si="31"/>
        <v>5535</v>
      </c>
      <c r="J127" s="35" t="s">
        <v>76</v>
      </c>
      <c r="K127" s="30"/>
    </row>
    <row r="128" spans="1:11" ht="18" customHeight="1" x14ac:dyDescent="0.2">
      <c r="A128" s="3"/>
      <c r="B128" s="12" t="s">
        <v>8</v>
      </c>
      <c r="C128" s="49"/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35"/>
      <c r="K128" s="30"/>
    </row>
    <row r="129" spans="1:11" ht="18" customHeight="1" x14ac:dyDescent="0.2">
      <c r="A129" s="3"/>
      <c r="B129" s="12" t="s">
        <v>9</v>
      </c>
      <c r="C129" s="49"/>
      <c r="D129" s="39">
        <f>E129+F129+G129+H129+I129</f>
        <v>16679</v>
      </c>
      <c r="E129" s="39">
        <v>3339</v>
      </c>
      <c r="F129" s="39">
        <v>3335</v>
      </c>
      <c r="G129" s="39">
        <v>3335</v>
      </c>
      <c r="H129" s="39">
        <v>3335</v>
      </c>
      <c r="I129" s="39">
        <v>3335</v>
      </c>
      <c r="J129" s="35"/>
      <c r="K129" s="30"/>
    </row>
    <row r="130" spans="1:11" ht="17.25" customHeight="1" x14ac:dyDescent="0.2">
      <c r="A130" s="3"/>
      <c r="B130" s="12" t="s">
        <v>10</v>
      </c>
      <c r="C130" s="49"/>
      <c r="D130" s="39">
        <f>E130+F130+G130+H130+I130</f>
        <v>10315.9</v>
      </c>
      <c r="E130" s="39">
        <v>2000</v>
      </c>
      <c r="F130" s="39">
        <v>1715.9</v>
      </c>
      <c r="G130" s="39">
        <v>2200</v>
      </c>
      <c r="H130" s="39">
        <v>2200</v>
      </c>
      <c r="I130" s="39">
        <v>2200</v>
      </c>
      <c r="J130" s="35"/>
      <c r="K130" s="30"/>
    </row>
    <row r="131" spans="1:11" ht="21.75" customHeight="1" x14ac:dyDescent="0.2">
      <c r="A131" s="3"/>
      <c r="B131" s="12" t="s">
        <v>45</v>
      </c>
      <c r="C131" s="49"/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35"/>
      <c r="K131" s="30"/>
    </row>
    <row r="132" spans="1:11" s="19" customFormat="1" ht="84" customHeight="1" x14ac:dyDescent="0.2">
      <c r="A132" s="25" t="s">
        <v>77</v>
      </c>
      <c r="B132" s="18" t="s">
        <v>129</v>
      </c>
      <c r="C132" s="49"/>
      <c r="D132" s="36">
        <f t="shared" ref="D132:I132" si="32">SUM(D133:D136)</f>
        <v>284627.40000000002</v>
      </c>
      <c r="E132" s="36">
        <f t="shared" si="32"/>
        <v>50488.800000000003</v>
      </c>
      <c r="F132" s="36">
        <f t="shared" si="32"/>
        <v>60810.3</v>
      </c>
      <c r="G132" s="36">
        <f t="shared" si="32"/>
        <v>68316.899999999994</v>
      </c>
      <c r="H132" s="36">
        <f t="shared" si="32"/>
        <v>52505.7</v>
      </c>
      <c r="I132" s="36">
        <f t="shared" si="32"/>
        <v>52505.7</v>
      </c>
      <c r="J132" s="35"/>
      <c r="K132" s="30"/>
    </row>
    <row r="133" spans="1:11" s="19" customFormat="1" ht="18.75" customHeight="1" x14ac:dyDescent="0.2">
      <c r="A133" s="17"/>
      <c r="B133" s="15" t="s">
        <v>8</v>
      </c>
      <c r="C133" s="49"/>
      <c r="D133" s="42">
        <f t="shared" ref="D133:I136" si="33">SUM(D138+D143+D148)</f>
        <v>0</v>
      </c>
      <c r="E133" s="42">
        <f>SUM(E138+E143+E148)</f>
        <v>0</v>
      </c>
      <c r="F133" s="42">
        <f t="shared" si="33"/>
        <v>0</v>
      </c>
      <c r="G133" s="42">
        <f t="shared" si="33"/>
        <v>0</v>
      </c>
      <c r="H133" s="42">
        <f t="shared" si="33"/>
        <v>0</v>
      </c>
      <c r="I133" s="42">
        <f t="shared" si="33"/>
        <v>0</v>
      </c>
      <c r="J133" s="35"/>
      <c r="K133" s="30"/>
    </row>
    <row r="134" spans="1:11" s="19" customFormat="1" ht="18.75" customHeight="1" x14ac:dyDescent="0.2">
      <c r="A134" s="17"/>
      <c r="B134" s="15" t="s">
        <v>9</v>
      </c>
      <c r="C134" s="49"/>
      <c r="D134" s="42">
        <f t="shared" si="33"/>
        <v>164.3</v>
      </c>
      <c r="E134" s="42">
        <f t="shared" si="33"/>
        <v>164.3</v>
      </c>
      <c r="F134" s="42">
        <f t="shared" si="33"/>
        <v>0</v>
      </c>
      <c r="G134" s="42">
        <f t="shared" si="33"/>
        <v>0</v>
      </c>
      <c r="H134" s="42">
        <f t="shared" si="33"/>
        <v>0</v>
      </c>
      <c r="I134" s="42">
        <f t="shared" si="33"/>
        <v>0</v>
      </c>
      <c r="J134" s="35"/>
      <c r="K134" s="30"/>
    </row>
    <row r="135" spans="1:11" s="19" customFormat="1" ht="18.75" customHeight="1" x14ac:dyDescent="0.2">
      <c r="A135" s="17"/>
      <c r="B135" s="15" t="s">
        <v>10</v>
      </c>
      <c r="C135" s="49"/>
      <c r="D135" s="60">
        <f t="shared" si="33"/>
        <v>284463.09999999998</v>
      </c>
      <c r="E135" s="60">
        <f t="shared" si="33"/>
        <v>50324.5</v>
      </c>
      <c r="F135" s="60">
        <f t="shared" si="33"/>
        <v>60810.3</v>
      </c>
      <c r="G135" s="60">
        <f t="shared" si="33"/>
        <v>68316.899999999994</v>
      </c>
      <c r="H135" s="60">
        <f t="shared" si="33"/>
        <v>52505.7</v>
      </c>
      <c r="I135" s="60">
        <f t="shared" si="33"/>
        <v>52505.7</v>
      </c>
      <c r="J135" s="35"/>
      <c r="K135" s="30"/>
    </row>
    <row r="136" spans="1:11" s="19" customFormat="1" ht="18.75" customHeight="1" x14ac:dyDescent="0.2">
      <c r="A136" s="17"/>
      <c r="B136" s="15" t="s">
        <v>11</v>
      </c>
      <c r="C136" s="49"/>
      <c r="D136" s="42">
        <f t="shared" si="33"/>
        <v>0</v>
      </c>
      <c r="E136" s="42">
        <f t="shared" si="33"/>
        <v>0</v>
      </c>
      <c r="F136" s="42">
        <f t="shared" si="33"/>
        <v>0</v>
      </c>
      <c r="G136" s="42">
        <f t="shared" si="33"/>
        <v>0</v>
      </c>
      <c r="H136" s="42">
        <f t="shared" si="33"/>
        <v>0</v>
      </c>
      <c r="I136" s="42">
        <f t="shared" si="33"/>
        <v>0</v>
      </c>
      <c r="J136" s="35"/>
      <c r="K136" s="30"/>
    </row>
    <row r="137" spans="1:11" s="19" customFormat="1" ht="48" customHeight="1" x14ac:dyDescent="0.2">
      <c r="A137" s="17" t="s">
        <v>26</v>
      </c>
      <c r="B137" s="14" t="s">
        <v>14</v>
      </c>
      <c r="C137" s="49"/>
      <c r="D137" s="42">
        <f t="shared" ref="D137:I137" si="34">SUM(D138+D139+D140+D141)</f>
        <v>0</v>
      </c>
      <c r="E137" s="42">
        <f t="shared" si="34"/>
        <v>0</v>
      </c>
      <c r="F137" s="42">
        <f t="shared" si="34"/>
        <v>0</v>
      </c>
      <c r="G137" s="42">
        <f t="shared" si="34"/>
        <v>0</v>
      </c>
      <c r="H137" s="42">
        <f t="shared" si="34"/>
        <v>0</v>
      </c>
      <c r="I137" s="42">
        <f t="shared" si="34"/>
        <v>0</v>
      </c>
      <c r="J137" s="35"/>
      <c r="K137" s="30"/>
    </row>
    <row r="138" spans="1:11" s="19" customFormat="1" ht="18.75" customHeight="1" x14ac:dyDescent="0.2">
      <c r="A138" s="17"/>
      <c r="B138" s="15" t="s">
        <v>8</v>
      </c>
      <c r="C138" s="49"/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35"/>
      <c r="K138" s="30"/>
    </row>
    <row r="139" spans="1:11" s="19" customFormat="1" ht="18" customHeight="1" x14ac:dyDescent="0.2">
      <c r="A139" s="17"/>
      <c r="B139" s="15" t="s">
        <v>9</v>
      </c>
      <c r="C139" s="49"/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35"/>
      <c r="K139" s="30"/>
    </row>
    <row r="140" spans="1:11" s="19" customFormat="1" ht="18.75" customHeight="1" x14ac:dyDescent="0.2">
      <c r="A140" s="17"/>
      <c r="B140" s="15" t="s">
        <v>10</v>
      </c>
      <c r="C140" s="49"/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35"/>
      <c r="K140" s="30"/>
    </row>
    <row r="141" spans="1:11" s="19" customFormat="1" ht="18.75" customHeight="1" x14ac:dyDescent="0.2">
      <c r="A141" s="17"/>
      <c r="B141" s="15" t="s">
        <v>11</v>
      </c>
      <c r="C141" s="49"/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53"/>
      <c r="K141" s="30"/>
    </row>
    <row r="142" spans="1:11" s="19" customFormat="1" ht="66.75" customHeight="1" x14ac:dyDescent="0.2">
      <c r="A142" s="17" t="s">
        <v>27</v>
      </c>
      <c r="B142" s="14" t="s">
        <v>15</v>
      </c>
      <c r="C142" s="49"/>
      <c r="D142" s="42">
        <f t="shared" ref="D142:I142" si="35">SUM(D143+D144+D145+D146)</f>
        <v>0</v>
      </c>
      <c r="E142" s="42">
        <f t="shared" si="35"/>
        <v>0</v>
      </c>
      <c r="F142" s="42">
        <f t="shared" si="35"/>
        <v>0</v>
      </c>
      <c r="G142" s="42">
        <f t="shared" si="35"/>
        <v>0</v>
      </c>
      <c r="H142" s="42">
        <f t="shared" si="35"/>
        <v>0</v>
      </c>
      <c r="I142" s="42">
        <f t="shared" si="35"/>
        <v>0</v>
      </c>
      <c r="J142" s="35"/>
      <c r="K142" s="30"/>
    </row>
    <row r="143" spans="1:11" s="19" customFormat="1" ht="18.75" customHeight="1" x14ac:dyDescent="0.2">
      <c r="A143" s="17"/>
      <c r="B143" s="15" t="s">
        <v>8</v>
      </c>
      <c r="C143" s="49"/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35"/>
      <c r="K143" s="30"/>
    </row>
    <row r="144" spans="1:11" s="19" customFormat="1" ht="18.75" customHeight="1" x14ac:dyDescent="0.2">
      <c r="A144" s="17"/>
      <c r="B144" s="15" t="s">
        <v>9</v>
      </c>
      <c r="C144" s="49"/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35"/>
      <c r="K144" s="30"/>
    </row>
    <row r="145" spans="1:11" s="19" customFormat="1" ht="18" customHeight="1" x14ac:dyDescent="0.2">
      <c r="A145" s="17"/>
      <c r="B145" s="15" t="s">
        <v>10</v>
      </c>
      <c r="C145" s="49"/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35"/>
      <c r="K145" s="30"/>
    </row>
    <row r="146" spans="1:11" s="19" customFormat="1" ht="18.75" customHeight="1" x14ac:dyDescent="0.2">
      <c r="A146" s="17"/>
      <c r="B146" s="15" t="s">
        <v>11</v>
      </c>
      <c r="C146" s="49"/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35"/>
      <c r="K146" s="30"/>
    </row>
    <row r="147" spans="1:11" s="19" customFormat="1" ht="32.25" customHeight="1" x14ac:dyDescent="0.2">
      <c r="A147" s="17" t="s">
        <v>28</v>
      </c>
      <c r="B147" s="14" t="s">
        <v>123</v>
      </c>
      <c r="C147" s="49"/>
      <c r="D147" s="60">
        <f>SUM(D148:D151)</f>
        <v>284627.40000000002</v>
      </c>
      <c r="E147" s="60">
        <f t="shared" ref="E147:I147" si="36">SUM(E148:E151)</f>
        <v>50488.800000000003</v>
      </c>
      <c r="F147" s="60">
        <f t="shared" si="36"/>
        <v>60810.3</v>
      </c>
      <c r="G147" s="60">
        <f t="shared" si="36"/>
        <v>68316.899999999994</v>
      </c>
      <c r="H147" s="60">
        <f t="shared" si="36"/>
        <v>52505.7</v>
      </c>
      <c r="I147" s="60">
        <f t="shared" si="36"/>
        <v>52505.7</v>
      </c>
      <c r="J147" s="35"/>
      <c r="K147" s="30"/>
    </row>
    <row r="148" spans="1:11" s="19" customFormat="1" ht="18.75" customHeight="1" x14ac:dyDescent="0.2">
      <c r="A148" s="17"/>
      <c r="B148" s="15" t="s">
        <v>8</v>
      </c>
      <c r="C148" s="49"/>
      <c r="D148" s="42">
        <f>SUM(D155+D160+D166)</f>
        <v>0</v>
      </c>
      <c r="E148" s="42">
        <f t="shared" ref="E148:I148" si="37">SUM(E155+E160+E166)</f>
        <v>0</v>
      </c>
      <c r="F148" s="42">
        <f t="shared" si="37"/>
        <v>0</v>
      </c>
      <c r="G148" s="42">
        <f t="shared" si="37"/>
        <v>0</v>
      </c>
      <c r="H148" s="42">
        <f t="shared" si="37"/>
        <v>0</v>
      </c>
      <c r="I148" s="42">
        <f t="shared" si="37"/>
        <v>0</v>
      </c>
      <c r="J148" s="35"/>
      <c r="K148" s="30"/>
    </row>
    <row r="149" spans="1:11" s="19" customFormat="1" ht="18.75" customHeight="1" x14ac:dyDescent="0.2">
      <c r="A149" s="17"/>
      <c r="B149" s="15" t="s">
        <v>9</v>
      </c>
      <c r="C149" s="49"/>
      <c r="D149" s="42">
        <f t="shared" ref="D149:I151" si="38">SUM(D156+D161+D167)</f>
        <v>164.3</v>
      </c>
      <c r="E149" s="42">
        <f t="shared" si="38"/>
        <v>164.3</v>
      </c>
      <c r="F149" s="42">
        <f t="shared" si="38"/>
        <v>0</v>
      </c>
      <c r="G149" s="42">
        <f t="shared" si="38"/>
        <v>0</v>
      </c>
      <c r="H149" s="42">
        <f t="shared" si="38"/>
        <v>0</v>
      </c>
      <c r="I149" s="42">
        <f t="shared" si="38"/>
        <v>0</v>
      </c>
      <c r="J149" s="35"/>
      <c r="K149" s="30"/>
    </row>
    <row r="150" spans="1:11" s="19" customFormat="1" ht="20.25" customHeight="1" x14ac:dyDescent="0.2">
      <c r="A150" s="17"/>
      <c r="B150" s="15" t="s">
        <v>10</v>
      </c>
      <c r="C150" s="49"/>
      <c r="D150" s="42">
        <f t="shared" si="38"/>
        <v>284463.09999999998</v>
      </c>
      <c r="E150" s="42">
        <f>SUM(E157+E162+E168)</f>
        <v>50324.5</v>
      </c>
      <c r="F150" s="42">
        <f t="shared" si="38"/>
        <v>60810.3</v>
      </c>
      <c r="G150" s="42">
        <f t="shared" si="38"/>
        <v>68316.899999999994</v>
      </c>
      <c r="H150" s="42">
        <f t="shared" si="38"/>
        <v>52505.7</v>
      </c>
      <c r="I150" s="42">
        <f t="shared" si="38"/>
        <v>52505.7</v>
      </c>
      <c r="J150" s="35"/>
      <c r="K150" s="30"/>
    </row>
    <row r="151" spans="1:11" s="19" customFormat="1" ht="18.75" customHeight="1" x14ac:dyDescent="0.2">
      <c r="A151" s="17"/>
      <c r="B151" s="15" t="s">
        <v>11</v>
      </c>
      <c r="C151" s="49"/>
      <c r="D151" s="42">
        <f t="shared" si="38"/>
        <v>0</v>
      </c>
      <c r="E151" s="42">
        <f t="shared" si="38"/>
        <v>0</v>
      </c>
      <c r="F151" s="42">
        <f t="shared" si="38"/>
        <v>0</v>
      </c>
      <c r="G151" s="42">
        <f t="shared" si="38"/>
        <v>0</v>
      </c>
      <c r="H151" s="42">
        <f t="shared" si="38"/>
        <v>0</v>
      </c>
      <c r="I151" s="42">
        <f t="shared" si="38"/>
        <v>0</v>
      </c>
      <c r="J151" s="35"/>
      <c r="K151" s="30"/>
    </row>
    <row r="152" spans="1:11" s="19" customFormat="1" ht="18.75" customHeight="1" x14ac:dyDescent="0.2">
      <c r="A152" s="17"/>
      <c r="B152" s="11"/>
      <c r="C152" s="67" t="s">
        <v>55</v>
      </c>
      <c r="D152" s="68"/>
      <c r="E152" s="68"/>
      <c r="F152" s="68"/>
      <c r="G152" s="68"/>
      <c r="H152" s="68"/>
      <c r="I152" s="68"/>
      <c r="J152" s="69"/>
      <c r="K152" s="30"/>
    </row>
    <row r="153" spans="1:11" s="19" customFormat="1" ht="18.75" customHeight="1" x14ac:dyDescent="0.2">
      <c r="A153" s="17"/>
      <c r="B153" s="11"/>
      <c r="C153" s="67" t="s">
        <v>56</v>
      </c>
      <c r="D153" s="68"/>
      <c r="E153" s="68"/>
      <c r="F153" s="68"/>
      <c r="G153" s="68"/>
      <c r="H153" s="68"/>
      <c r="I153" s="68"/>
      <c r="J153" s="69"/>
      <c r="K153" s="30"/>
    </row>
    <row r="154" spans="1:11" s="19" customFormat="1" ht="260.25" customHeight="1" x14ac:dyDescent="0.25">
      <c r="A154" s="17" t="s">
        <v>37</v>
      </c>
      <c r="B154" s="9" t="s">
        <v>130</v>
      </c>
      <c r="C154" s="61" t="s">
        <v>118</v>
      </c>
      <c r="D154" s="62">
        <f t="shared" ref="D154:I154" si="39">SUM(D155+D156+D157+D158)</f>
        <v>254949.25</v>
      </c>
      <c r="E154" s="62">
        <f t="shared" si="39"/>
        <v>46160.85</v>
      </c>
      <c r="F154" s="62">
        <f t="shared" si="39"/>
        <v>50900.3</v>
      </c>
      <c r="G154" s="62">
        <f t="shared" si="39"/>
        <v>52876.7</v>
      </c>
      <c r="H154" s="62">
        <f t="shared" si="39"/>
        <v>52505.7</v>
      </c>
      <c r="I154" s="62">
        <f t="shared" si="39"/>
        <v>52505.7</v>
      </c>
      <c r="J154" s="35" t="s">
        <v>78</v>
      </c>
      <c r="K154" s="30"/>
    </row>
    <row r="155" spans="1:11" s="19" customFormat="1" ht="21" customHeight="1" x14ac:dyDescent="0.2">
      <c r="A155" s="17"/>
      <c r="B155" s="15" t="s">
        <v>8</v>
      </c>
      <c r="C155" s="49"/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35"/>
      <c r="K155" s="30"/>
    </row>
    <row r="156" spans="1:11" s="19" customFormat="1" ht="18.75" customHeight="1" x14ac:dyDescent="0.2">
      <c r="A156" s="17"/>
      <c r="B156" s="15" t="s">
        <v>9</v>
      </c>
      <c r="C156" s="49"/>
      <c r="D156" s="43">
        <v>164.3</v>
      </c>
      <c r="E156" s="43">
        <v>164.3</v>
      </c>
      <c r="F156" s="43">
        <v>0</v>
      </c>
      <c r="G156" s="43">
        <v>0</v>
      </c>
      <c r="H156" s="43">
        <v>0</v>
      </c>
      <c r="I156" s="43">
        <v>0</v>
      </c>
      <c r="J156" s="35"/>
      <c r="K156" s="30"/>
    </row>
    <row r="157" spans="1:11" s="19" customFormat="1" ht="18.75" customHeight="1" x14ac:dyDescent="0.2">
      <c r="A157" s="17"/>
      <c r="B157" s="15" t="s">
        <v>10</v>
      </c>
      <c r="C157" s="49"/>
      <c r="D157" s="62">
        <f>E157+F157+G157+H157+I157</f>
        <v>254784.95</v>
      </c>
      <c r="E157" s="62">
        <v>45996.55</v>
      </c>
      <c r="F157" s="62">
        <v>50900.3</v>
      </c>
      <c r="G157" s="62">
        <f>52008.1+687.5+181.1</f>
        <v>52876.7</v>
      </c>
      <c r="H157" s="62">
        <v>52505.7</v>
      </c>
      <c r="I157" s="62">
        <v>52505.7</v>
      </c>
      <c r="J157" s="35"/>
      <c r="K157" s="30"/>
    </row>
    <row r="158" spans="1:11" s="19" customFormat="1" ht="18.75" customHeight="1" x14ac:dyDescent="0.2">
      <c r="A158" s="17"/>
      <c r="B158" s="15" t="s">
        <v>11</v>
      </c>
      <c r="C158" s="49"/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35"/>
      <c r="K158" s="30"/>
    </row>
    <row r="159" spans="1:11" s="19" customFormat="1" ht="262.5" customHeight="1" x14ac:dyDescent="0.25">
      <c r="A159" s="17" t="s">
        <v>38</v>
      </c>
      <c r="B159" s="13" t="s">
        <v>133</v>
      </c>
      <c r="C159" s="61" t="s">
        <v>118</v>
      </c>
      <c r="D159" s="38">
        <f t="shared" ref="D159:I159" si="40">SUM(D160+D161+D162+D163)</f>
        <v>3454.3</v>
      </c>
      <c r="E159" s="38">
        <f t="shared" si="40"/>
        <v>625.9</v>
      </c>
      <c r="F159" s="38">
        <f t="shared" si="40"/>
        <v>1328.4</v>
      </c>
      <c r="G159" s="38">
        <f t="shared" si="40"/>
        <v>1500</v>
      </c>
      <c r="H159" s="38">
        <f t="shared" si="40"/>
        <v>0</v>
      </c>
      <c r="I159" s="38">
        <f t="shared" si="40"/>
        <v>0</v>
      </c>
      <c r="J159" s="35" t="s">
        <v>79</v>
      </c>
      <c r="K159" s="30"/>
    </row>
    <row r="160" spans="1:11" s="19" customFormat="1" ht="19.5" customHeight="1" x14ac:dyDescent="0.2">
      <c r="A160" s="17"/>
      <c r="B160" s="15" t="s">
        <v>8</v>
      </c>
      <c r="C160" s="49"/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5"/>
      <c r="K160" s="30"/>
    </row>
    <row r="161" spans="1:11" s="19" customFormat="1" ht="21.75" customHeight="1" x14ac:dyDescent="0.2">
      <c r="A161" s="17"/>
      <c r="B161" s="15" t="s">
        <v>9</v>
      </c>
      <c r="C161" s="49"/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5"/>
      <c r="K161" s="30"/>
    </row>
    <row r="162" spans="1:11" s="19" customFormat="1" ht="21.75" customHeight="1" x14ac:dyDescent="0.2">
      <c r="A162" s="17"/>
      <c r="B162" s="15" t="s">
        <v>10</v>
      </c>
      <c r="C162" s="49"/>
      <c r="D162" s="38">
        <f>E162+F162+G162+H162+I162</f>
        <v>3454.3</v>
      </c>
      <c r="E162" s="38">
        <v>625.9</v>
      </c>
      <c r="F162" s="38">
        <v>1328.4</v>
      </c>
      <c r="G162" s="38">
        <f>1500</f>
        <v>1500</v>
      </c>
      <c r="H162" s="38">
        <v>0</v>
      </c>
      <c r="I162" s="38">
        <v>0</v>
      </c>
      <c r="J162" s="35"/>
      <c r="K162" s="30"/>
    </row>
    <row r="163" spans="1:11" s="19" customFormat="1" ht="21.75" customHeight="1" x14ac:dyDescent="0.2">
      <c r="A163" s="17"/>
      <c r="B163" s="15" t="s">
        <v>11</v>
      </c>
      <c r="C163" s="49"/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5"/>
      <c r="K163" s="30"/>
    </row>
    <row r="164" spans="1:11" s="19" customFormat="1" ht="21.75" customHeight="1" x14ac:dyDescent="0.25">
      <c r="A164" s="17"/>
      <c r="B164" s="15"/>
      <c r="C164" s="70" t="s">
        <v>107</v>
      </c>
      <c r="D164" s="71"/>
      <c r="E164" s="71"/>
      <c r="F164" s="71"/>
      <c r="G164" s="71"/>
      <c r="H164" s="71"/>
      <c r="I164" s="71"/>
      <c r="J164" s="72"/>
      <c r="K164" s="30"/>
    </row>
    <row r="165" spans="1:11" s="19" customFormat="1" ht="264" customHeight="1" x14ac:dyDescent="0.25">
      <c r="A165" s="17" t="s">
        <v>108</v>
      </c>
      <c r="B165" s="13" t="s">
        <v>131</v>
      </c>
      <c r="C165" s="61" t="s">
        <v>118</v>
      </c>
      <c r="D165" s="37">
        <f>SUM(D166:D169)</f>
        <v>26223.8</v>
      </c>
      <c r="E165" s="37">
        <f t="shared" ref="E165:I165" si="41">SUM(E166:E169)</f>
        <v>3702</v>
      </c>
      <c r="F165" s="37">
        <f t="shared" si="41"/>
        <v>8581.6</v>
      </c>
      <c r="G165" s="37">
        <f t="shared" si="41"/>
        <v>13940.2</v>
      </c>
      <c r="H165" s="37">
        <f t="shared" si="41"/>
        <v>0</v>
      </c>
      <c r="I165" s="37">
        <f t="shared" si="41"/>
        <v>0</v>
      </c>
      <c r="J165" s="35"/>
      <c r="K165" s="30"/>
    </row>
    <row r="166" spans="1:11" s="19" customFormat="1" ht="21.75" customHeight="1" x14ac:dyDescent="0.2">
      <c r="A166" s="17"/>
      <c r="B166" s="15" t="s">
        <v>8</v>
      </c>
      <c r="C166" s="49"/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5"/>
      <c r="K166" s="30"/>
    </row>
    <row r="167" spans="1:11" s="19" customFormat="1" ht="21.75" customHeight="1" x14ac:dyDescent="0.2">
      <c r="A167" s="17"/>
      <c r="B167" s="15" t="s">
        <v>9</v>
      </c>
      <c r="C167" s="49"/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5"/>
      <c r="K167" s="30"/>
    </row>
    <row r="168" spans="1:11" s="19" customFormat="1" ht="21.75" customHeight="1" x14ac:dyDescent="0.2">
      <c r="A168" s="17"/>
      <c r="B168" s="15" t="s">
        <v>10</v>
      </c>
      <c r="C168" s="49"/>
      <c r="D168" s="37">
        <f>E168+F168+G168+H168+I168</f>
        <v>26223.8</v>
      </c>
      <c r="E168" s="37">
        <v>3702</v>
      </c>
      <c r="F168" s="37">
        <v>8581.6</v>
      </c>
      <c r="G168" s="37">
        <f>11051.7+2888.5</f>
        <v>13940.2</v>
      </c>
      <c r="H168" s="37">
        <v>0</v>
      </c>
      <c r="I168" s="37">
        <v>0</v>
      </c>
      <c r="J168" s="35"/>
      <c r="K168" s="30"/>
    </row>
    <row r="169" spans="1:11" s="19" customFormat="1" ht="21.75" customHeight="1" x14ac:dyDescent="0.2">
      <c r="A169" s="17"/>
      <c r="B169" s="15" t="s">
        <v>11</v>
      </c>
      <c r="C169" s="49"/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5"/>
      <c r="K169" s="30"/>
    </row>
    <row r="170" spans="1:11" s="19" customFormat="1" ht="81.75" customHeight="1" x14ac:dyDescent="0.2">
      <c r="A170" s="17" t="s">
        <v>29</v>
      </c>
      <c r="B170" s="18" t="s">
        <v>96</v>
      </c>
      <c r="C170" s="49"/>
      <c r="D170" s="36">
        <f t="shared" ref="D170:I170" si="42">SUM(D171:D174)</f>
        <v>2888.4</v>
      </c>
      <c r="E170" s="36">
        <f t="shared" si="42"/>
        <v>620</v>
      </c>
      <c r="F170" s="36">
        <f t="shared" si="42"/>
        <v>485.2</v>
      </c>
      <c r="G170" s="36">
        <f t="shared" si="42"/>
        <v>594.4</v>
      </c>
      <c r="H170" s="36">
        <f t="shared" si="42"/>
        <v>594.4</v>
      </c>
      <c r="I170" s="36">
        <f t="shared" si="42"/>
        <v>594.4</v>
      </c>
      <c r="J170" s="35"/>
      <c r="K170" s="30"/>
    </row>
    <row r="171" spans="1:11" s="19" customFormat="1" ht="20.25" customHeight="1" x14ac:dyDescent="0.2">
      <c r="A171" s="17"/>
      <c r="B171" s="15" t="s">
        <v>8</v>
      </c>
      <c r="C171" s="49"/>
      <c r="D171" s="37">
        <f>SUM(D176+D181+D186)</f>
        <v>0</v>
      </c>
      <c r="E171" s="37">
        <f t="shared" ref="D171:I174" si="43">SUM(E176+E181+E186)</f>
        <v>0</v>
      </c>
      <c r="F171" s="37">
        <f t="shared" si="43"/>
        <v>0</v>
      </c>
      <c r="G171" s="37">
        <f t="shared" si="43"/>
        <v>0</v>
      </c>
      <c r="H171" s="37">
        <f t="shared" si="43"/>
        <v>0</v>
      </c>
      <c r="I171" s="37">
        <f t="shared" si="43"/>
        <v>0</v>
      </c>
      <c r="J171" s="35"/>
      <c r="K171" s="30"/>
    </row>
    <row r="172" spans="1:11" s="19" customFormat="1" ht="20.25" customHeight="1" x14ac:dyDescent="0.2">
      <c r="A172" s="17"/>
      <c r="B172" s="15" t="s">
        <v>9</v>
      </c>
      <c r="C172" s="49"/>
      <c r="D172" s="37">
        <f t="shared" si="43"/>
        <v>0</v>
      </c>
      <c r="E172" s="37">
        <f t="shared" si="43"/>
        <v>0</v>
      </c>
      <c r="F172" s="37">
        <f t="shared" si="43"/>
        <v>0</v>
      </c>
      <c r="G172" s="37">
        <f t="shared" si="43"/>
        <v>0</v>
      </c>
      <c r="H172" s="37">
        <f t="shared" si="43"/>
        <v>0</v>
      </c>
      <c r="I172" s="37">
        <f t="shared" si="43"/>
        <v>0</v>
      </c>
      <c r="J172" s="35"/>
      <c r="K172" s="30"/>
    </row>
    <row r="173" spans="1:11" s="19" customFormat="1" ht="20.25" customHeight="1" x14ac:dyDescent="0.2">
      <c r="A173" s="17"/>
      <c r="B173" s="15" t="s">
        <v>10</v>
      </c>
      <c r="C173" s="49"/>
      <c r="D173" s="37">
        <f>SUM(D178+D183+D188)</f>
        <v>2888.4</v>
      </c>
      <c r="E173" s="37">
        <f>SUM(E178+E183+E188)</f>
        <v>620</v>
      </c>
      <c r="F173" s="37">
        <f t="shared" si="43"/>
        <v>485.2</v>
      </c>
      <c r="G173" s="37">
        <f t="shared" si="43"/>
        <v>594.4</v>
      </c>
      <c r="H173" s="37">
        <f t="shared" si="43"/>
        <v>594.4</v>
      </c>
      <c r="I173" s="37">
        <f t="shared" si="43"/>
        <v>594.4</v>
      </c>
      <c r="J173" s="35"/>
      <c r="K173" s="30"/>
    </row>
    <row r="174" spans="1:11" s="19" customFormat="1" ht="15.75" x14ac:dyDescent="0.2">
      <c r="A174" s="17"/>
      <c r="B174" s="15" t="s">
        <v>11</v>
      </c>
      <c r="C174" s="49"/>
      <c r="D174" s="37">
        <f t="shared" si="43"/>
        <v>0</v>
      </c>
      <c r="E174" s="37">
        <f t="shared" si="43"/>
        <v>0</v>
      </c>
      <c r="F174" s="37">
        <f t="shared" si="43"/>
        <v>0</v>
      </c>
      <c r="G174" s="37">
        <f t="shared" si="43"/>
        <v>0</v>
      </c>
      <c r="H174" s="37">
        <f t="shared" si="43"/>
        <v>0</v>
      </c>
      <c r="I174" s="37">
        <f t="shared" si="43"/>
        <v>0</v>
      </c>
      <c r="J174" s="35"/>
      <c r="K174" s="30"/>
    </row>
    <row r="175" spans="1:11" s="19" customFormat="1" ht="47.25" x14ac:dyDescent="0.2">
      <c r="A175" s="17" t="s">
        <v>30</v>
      </c>
      <c r="B175" s="14" t="s">
        <v>14</v>
      </c>
      <c r="C175" s="49"/>
      <c r="D175" s="37">
        <f t="shared" ref="D175:I175" si="44">SUM(D176+D177+D178+D179)</f>
        <v>0</v>
      </c>
      <c r="E175" s="37">
        <f t="shared" si="44"/>
        <v>0</v>
      </c>
      <c r="F175" s="37">
        <f t="shared" si="44"/>
        <v>0</v>
      </c>
      <c r="G175" s="37">
        <f t="shared" si="44"/>
        <v>0</v>
      </c>
      <c r="H175" s="37">
        <f t="shared" si="44"/>
        <v>0</v>
      </c>
      <c r="I175" s="37">
        <f t="shared" si="44"/>
        <v>0</v>
      </c>
      <c r="J175" s="35"/>
      <c r="K175" s="30"/>
    </row>
    <row r="176" spans="1:11" s="19" customFormat="1" ht="15.75" x14ac:dyDescent="0.2">
      <c r="A176" s="17"/>
      <c r="B176" s="15" t="s">
        <v>8</v>
      </c>
      <c r="C176" s="49"/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5"/>
      <c r="K176" s="30"/>
    </row>
    <row r="177" spans="1:11" s="19" customFormat="1" ht="15.75" x14ac:dyDescent="0.2">
      <c r="A177" s="17"/>
      <c r="B177" s="15" t="s">
        <v>9</v>
      </c>
      <c r="C177" s="49"/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5"/>
      <c r="K177" s="30"/>
    </row>
    <row r="178" spans="1:11" s="19" customFormat="1" ht="15.75" x14ac:dyDescent="0.2">
      <c r="A178" s="17"/>
      <c r="B178" s="15" t="s">
        <v>10</v>
      </c>
      <c r="C178" s="49"/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5"/>
      <c r="K178" s="30"/>
    </row>
    <row r="179" spans="1:11" s="19" customFormat="1" ht="15.75" x14ac:dyDescent="0.2">
      <c r="A179" s="17"/>
      <c r="B179" s="15" t="s">
        <v>11</v>
      </c>
      <c r="C179" s="49"/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53"/>
      <c r="K179" s="30"/>
    </row>
    <row r="180" spans="1:11" s="19" customFormat="1" ht="63" x14ac:dyDescent="0.2">
      <c r="A180" s="17" t="s">
        <v>31</v>
      </c>
      <c r="B180" s="14" t="s">
        <v>15</v>
      </c>
      <c r="C180" s="49"/>
      <c r="D180" s="37">
        <f t="shared" ref="D180:I180" si="45">SUM(D181+D182+D183+D184)</f>
        <v>0</v>
      </c>
      <c r="E180" s="37">
        <f t="shared" si="45"/>
        <v>0</v>
      </c>
      <c r="F180" s="37">
        <f t="shared" si="45"/>
        <v>0</v>
      </c>
      <c r="G180" s="37">
        <f t="shared" si="45"/>
        <v>0</v>
      </c>
      <c r="H180" s="37">
        <f t="shared" si="45"/>
        <v>0</v>
      </c>
      <c r="I180" s="37">
        <f t="shared" si="45"/>
        <v>0</v>
      </c>
      <c r="J180" s="35"/>
      <c r="K180" s="30"/>
    </row>
    <row r="181" spans="1:11" s="19" customFormat="1" ht="19.5" customHeight="1" x14ac:dyDescent="0.2">
      <c r="A181" s="17"/>
      <c r="B181" s="15" t="s">
        <v>8</v>
      </c>
      <c r="C181" s="49"/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5"/>
      <c r="K181" s="30"/>
    </row>
    <row r="182" spans="1:11" s="19" customFormat="1" ht="19.5" customHeight="1" x14ac:dyDescent="0.2">
      <c r="A182" s="17"/>
      <c r="B182" s="15" t="s">
        <v>9</v>
      </c>
      <c r="C182" s="49"/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5"/>
      <c r="K182" s="30"/>
    </row>
    <row r="183" spans="1:11" s="19" customFormat="1" ht="19.5" customHeight="1" x14ac:dyDescent="0.2">
      <c r="A183" s="17"/>
      <c r="B183" s="15" t="s">
        <v>10</v>
      </c>
      <c r="C183" s="49"/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5"/>
      <c r="K183" s="30"/>
    </row>
    <row r="184" spans="1:11" s="19" customFormat="1" ht="19.5" customHeight="1" x14ac:dyDescent="0.2">
      <c r="A184" s="17"/>
      <c r="B184" s="15" t="s">
        <v>11</v>
      </c>
      <c r="C184" s="49"/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5"/>
      <c r="K184" s="30"/>
    </row>
    <row r="185" spans="1:11" s="19" customFormat="1" ht="36.75" customHeight="1" x14ac:dyDescent="0.2">
      <c r="A185" s="17" t="s">
        <v>32</v>
      </c>
      <c r="B185" s="14" t="s">
        <v>16</v>
      </c>
      <c r="C185" s="49"/>
      <c r="D185" s="37">
        <f t="shared" ref="D185:I185" si="46">SUM(D186+D187+D188+D189)</f>
        <v>2888.4</v>
      </c>
      <c r="E185" s="37">
        <f>SUM(E186+E187+E188+E189)</f>
        <v>620</v>
      </c>
      <c r="F185" s="37">
        <f t="shared" si="46"/>
        <v>485.2</v>
      </c>
      <c r="G185" s="37">
        <f t="shared" si="46"/>
        <v>594.4</v>
      </c>
      <c r="H185" s="37">
        <f t="shared" si="46"/>
        <v>594.4</v>
      </c>
      <c r="I185" s="37">
        <f t="shared" si="46"/>
        <v>594.4</v>
      </c>
      <c r="J185" s="35"/>
      <c r="K185" s="30"/>
    </row>
    <row r="186" spans="1:11" s="19" customFormat="1" ht="15.75" x14ac:dyDescent="0.2">
      <c r="A186" s="17"/>
      <c r="B186" s="15" t="s">
        <v>8</v>
      </c>
      <c r="C186" s="49"/>
      <c r="D186" s="37">
        <f>SUM(D193+D199+D205)</f>
        <v>0</v>
      </c>
      <c r="E186" s="37">
        <f t="shared" ref="E186:I186" si="47">SUM(E193+E199+E205)</f>
        <v>0</v>
      </c>
      <c r="F186" s="37">
        <f t="shared" si="47"/>
        <v>0</v>
      </c>
      <c r="G186" s="37">
        <f t="shared" si="47"/>
        <v>0</v>
      </c>
      <c r="H186" s="37">
        <f t="shared" si="47"/>
        <v>0</v>
      </c>
      <c r="I186" s="37">
        <f t="shared" si="47"/>
        <v>0</v>
      </c>
      <c r="J186" s="35"/>
      <c r="K186" s="30"/>
    </row>
    <row r="187" spans="1:11" s="19" customFormat="1" ht="15.75" x14ac:dyDescent="0.2">
      <c r="A187" s="17"/>
      <c r="B187" s="15" t="s">
        <v>9</v>
      </c>
      <c r="C187" s="49"/>
      <c r="D187" s="37">
        <f t="shared" ref="D187:I189" si="48">SUM(D194+D200+D206)</f>
        <v>0</v>
      </c>
      <c r="E187" s="37">
        <f t="shared" si="48"/>
        <v>0</v>
      </c>
      <c r="F187" s="37">
        <f t="shared" si="48"/>
        <v>0</v>
      </c>
      <c r="G187" s="37">
        <f t="shared" si="48"/>
        <v>0</v>
      </c>
      <c r="H187" s="37">
        <f t="shared" si="48"/>
        <v>0</v>
      </c>
      <c r="I187" s="37">
        <f t="shared" si="48"/>
        <v>0</v>
      </c>
      <c r="J187" s="35"/>
      <c r="K187" s="30"/>
    </row>
    <row r="188" spans="1:11" s="19" customFormat="1" ht="15.75" x14ac:dyDescent="0.2">
      <c r="A188" s="17"/>
      <c r="B188" s="15" t="s">
        <v>10</v>
      </c>
      <c r="C188" s="49"/>
      <c r="D188" s="37">
        <f t="shared" si="48"/>
        <v>2888.4</v>
      </c>
      <c r="E188" s="37">
        <f t="shared" si="48"/>
        <v>620</v>
      </c>
      <c r="F188" s="37">
        <f t="shared" si="48"/>
        <v>485.2</v>
      </c>
      <c r="G188" s="37">
        <f t="shared" si="48"/>
        <v>594.4</v>
      </c>
      <c r="H188" s="37">
        <f t="shared" si="48"/>
        <v>594.4</v>
      </c>
      <c r="I188" s="37">
        <f t="shared" si="48"/>
        <v>594.4</v>
      </c>
      <c r="J188" s="35"/>
      <c r="K188" s="30"/>
    </row>
    <row r="189" spans="1:11" s="19" customFormat="1" ht="15.75" x14ac:dyDescent="0.2">
      <c r="A189" s="17"/>
      <c r="B189" s="15" t="s">
        <v>11</v>
      </c>
      <c r="C189" s="49"/>
      <c r="D189" s="37">
        <f t="shared" si="48"/>
        <v>0</v>
      </c>
      <c r="E189" s="37">
        <f t="shared" si="48"/>
        <v>0</v>
      </c>
      <c r="F189" s="37">
        <f t="shared" si="48"/>
        <v>0</v>
      </c>
      <c r="G189" s="37">
        <f t="shared" si="48"/>
        <v>0</v>
      </c>
      <c r="H189" s="37">
        <f t="shared" si="48"/>
        <v>0</v>
      </c>
      <c r="I189" s="37">
        <f t="shared" si="48"/>
        <v>0</v>
      </c>
      <c r="J189" s="35"/>
      <c r="K189" s="30"/>
    </row>
    <row r="190" spans="1:11" s="19" customFormat="1" ht="18" customHeight="1" x14ac:dyDescent="0.2">
      <c r="A190" s="17"/>
      <c r="B190" s="11"/>
      <c r="C190" s="67" t="s">
        <v>109</v>
      </c>
      <c r="D190" s="68"/>
      <c r="E190" s="68"/>
      <c r="F190" s="68"/>
      <c r="G190" s="68"/>
      <c r="H190" s="68"/>
      <c r="I190" s="68"/>
      <c r="J190" s="69"/>
      <c r="K190" s="30"/>
    </row>
    <row r="191" spans="1:11" s="19" customFormat="1" ht="34.5" customHeight="1" x14ac:dyDescent="0.2">
      <c r="A191" s="17"/>
      <c r="B191" s="11"/>
      <c r="C191" s="67" t="s">
        <v>110</v>
      </c>
      <c r="D191" s="68"/>
      <c r="E191" s="68"/>
      <c r="F191" s="68"/>
      <c r="G191" s="68"/>
      <c r="H191" s="68"/>
      <c r="I191" s="68"/>
      <c r="J191" s="69"/>
      <c r="K191" s="30"/>
    </row>
    <row r="192" spans="1:11" s="19" customFormat="1" ht="69.75" customHeight="1" x14ac:dyDescent="0.2">
      <c r="A192" s="17" t="s">
        <v>39</v>
      </c>
      <c r="B192" s="13" t="s">
        <v>57</v>
      </c>
      <c r="C192" s="51" t="s">
        <v>47</v>
      </c>
      <c r="D192" s="44">
        <f t="shared" ref="D192:I192" si="49">SUM(D193+D194+D195+D196)</f>
        <v>780</v>
      </c>
      <c r="E192" s="44">
        <f t="shared" si="49"/>
        <v>150</v>
      </c>
      <c r="F192" s="44">
        <f t="shared" si="49"/>
        <v>150</v>
      </c>
      <c r="G192" s="44">
        <f t="shared" si="49"/>
        <v>160</v>
      </c>
      <c r="H192" s="44">
        <f t="shared" si="49"/>
        <v>160</v>
      </c>
      <c r="I192" s="44">
        <f t="shared" si="49"/>
        <v>160</v>
      </c>
      <c r="J192" s="35" t="s">
        <v>81</v>
      </c>
      <c r="K192" s="30"/>
    </row>
    <row r="193" spans="1:11" s="19" customFormat="1" ht="20.25" customHeight="1" x14ac:dyDescent="0.2">
      <c r="A193" s="17"/>
      <c r="B193" s="12" t="s">
        <v>8</v>
      </c>
      <c r="C193" s="63"/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35"/>
      <c r="K193" s="30"/>
    </row>
    <row r="194" spans="1:11" s="19" customFormat="1" ht="19.5" customHeight="1" x14ac:dyDescent="0.2">
      <c r="A194" s="17"/>
      <c r="B194" s="12" t="s">
        <v>9</v>
      </c>
      <c r="C194" s="49"/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35"/>
      <c r="K194" s="30"/>
    </row>
    <row r="195" spans="1:11" s="19" customFormat="1" ht="20.25" customHeight="1" x14ac:dyDescent="0.2">
      <c r="A195" s="17"/>
      <c r="B195" s="12" t="s">
        <v>10</v>
      </c>
      <c r="C195" s="49"/>
      <c r="D195" s="44">
        <f>E195+F195+G195+H195+I195</f>
        <v>780</v>
      </c>
      <c r="E195" s="44">
        <v>150</v>
      </c>
      <c r="F195" s="44">
        <v>150</v>
      </c>
      <c r="G195" s="44">
        <v>160</v>
      </c>
      <c r="H195" s="44">
        <v>160</v>
      </c>
      <c r="I195" s="44">
        <v>160</v>
      </c>
      <c r="J195" s="35"/>
      <c r="K195" s="30"/>
    </row>
    <row r="196" spans="1:11" s="19" customFormat="1" ht="20.25" customHeight="1" x14ac:dyDescent="0.2">
      <c r="A196" s="17"/>
      <c r="B196" s="12" t="s">
        <v>11</v>
      </c>
      <c r="C196" s="49"/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35"/>
      <c r="K196" s="30"/>
    </row>
    <row r="197" spans="1:11" s="19" customFormat="1" ht="30.75" customHeight="1" x14ac:dyDescent="0.2">
      <c r="A197" s="17"/>
      <c r="B197" s="11"/>
      <c r="C197" s="67" t="s">
        <v>58</v>
      </c>
      <c r="D197" s="68"/>
      <c r="E197" s="68"/>
      <c r="F197" s="68"/>
      <c r="G197" s="68"/>
      <c r="H197" s="68"/>
      <c r="I197" s="68"/>
      <c r="J197" s="69"/>
      <c r="K197" s="30"/>
    </row>
    <row r="198" spans="1:11" s="19" customFormat="1" ht="48" customHeight="1" x14ac:dyDescent="0.25">
      <c r="A198" s="17" t="s">
        <v>71</v>
      </c>
      <c r="B198" s="20" t="s">
        <v>59</v>
      </c>
      <c r="C198" s="51" t="s">
        <v>60</v>
      </c>
      <c r="D198" s="44">
        <f t="shared" ref="D198:I198" si="50">SUM(D199+D200+D201+D202)</f>
        <v>1767.1</v>
      </c>
      <c r="E198" s="44">
        <f t="shared" si="50"/>
        <v>312.10000000000002</v>
      </c>
      <c r="F198" s="44">
        <f t="shared" si="50"/>
        <v>151.80000000000001</v>
      </c>
      <c r="G198" s="44">
        <f t="shared" si="50"/>
        <v>434.4</v>
      </c>
      <c r="H198" s="44">
        <f t="shared" si="50"/>
        <v>434.4</v>
      </c>
      <c r="I198" s="44">
        <f t="shared" si="50"/>
        <v>434.4</v>
      </c>
      <c r="J198" s="64" t="s">
        <v>113</v>
      </c>
      <c r="K198" s="30"/>
    </row>
    <row r="199" spans="1:11" s="19" customFormat="1" ht="20.25" customHeight="1" x14ac:dyDescent="0.2">
      <c r="A199" s="17"/>
      <c r="B199" s="15" t="s">
        <v>8</v>
      </c>
      <c r="C199" s="49"/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64"/>
      <c r="K199" s="30"/>
    </row>
    <row r="200" spans="1:11" s="19" customFormat="1" ht="19.5" customHeight="1" x14ac:dyDescent="0.2">
      <c r="A200" s="17"/>
      <c r="B200" s="15" t="s">
        <v>9</v>
      </c>
      <c r="C200" s="49"/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64"/>
      <c r="K200" s="30"/>
    </row>
    <row r="201" spans="1:11" s="19" customFormat="1" ht="19.5" customHeight="1" x14ac:dyDescent="0.2">
      <c r="A201" s="17"/>
      <c r="B201" s="15" t="s">
        <v>10</v>
      </c>
      <c r="C201" s="49"/>
      <c r="D201" s="44">
        <f>E201+F201+G201+H201+I201</f>
        <v>1767.1</v>
      </c>
      <c r="E201" s="44">
        <v>312.10000000000002</v>
      </c>
      <c r="F201" s="44">
        <v>151.80000000000001</v>
      </c>
      <c r="G201" s="44">
        <v>434.4</v>
      </c>
      <c r="H201" s="44">
        <v>434.4</v>
      </c>
      <c r="I201" s="44">
        <v>434.4</v>
      </c>
      <c r="J201" s="64"/>
      <c r="K201" s="30"/>
    </row>
    <row r="202" spans="1:11" s="19" customFormat="1" ht="20.25" customHeight="1" x14ac:dyDescent="0.2">
      <c r="A202" s="17"/>
      <c r="B202" s="15" t="s">
        <v>11</v>
      </c>
      <c r="C202" s="49"/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64"/>
      <c r="K202" s="30"/>
    </row>
    <row r="203" spans="1:11" s="19" customFormat="1" ht="32.25" customHeight="1" x14ac:dyDescent="0.2">
      <c r="A203" s="17"/>
      <c r="B203" s="11"/>
      <c r="C203" s="67" t="s">
        <v>61</v>
      </c>
      <c r="D203" s="68"/>
      <c r="E203" s="68"/>
      <c r="F203" s="68"/>
      <c r="G203" s="68"/>
      <c r="H203" s="68"/>
      <c r="I203" s="68"/>
      <c r="J203" s="69"/>
      <c r="K203" s="30"/>
    </row>
    <row r="204" spans="1:11" s="19" customFormat="1" ht="63" x14ac:dyDescent="0.2">
      <c r="A204" s="17" t="s">
        <v>95</v>
      </c>
      <c r="B204" s="14" t="s">
        <v>62</v>
      </c>
      <c r="C204" s="51" t="s">
        <v>60</v>
      </c>
      <c r="D204" s="44">
        <f t="shared" ref="D204:I204" si="51">SUM(D205+D206+D207+D208)</f>
        <v>341.3</v>
      </c>
      <c r="E204" s="44">
        <f t="shared" si="51"/>
        <v>157.9</v>
      </c>
      <c r="F204" s="44">
        <f t="shared" si="51"/>
        <v>183.4</v>
      </c>
      <c r="G204" s="44">
        <f t="shared" si="51"/>
        <v>0</v>
      </c>
      <c r="H204" s="44">
        <f t="shared" si="51"/>
        <v>0</v>
      </c>
      <c r="I204" s="44">
        <f t="shared" si="51"/>
        <v>0</v>
      </c>
      <c r="J204" s="35" t="s">
        <v>114</v>
      </c>
      <c r="K204" s="30"/>
    </row>
    <row r="205" spans="1:11" s="19" customFormat="1" ht="19.5" customHeight="1" x14ac:dyDescent="0.2">
      <c r="A205" s="17"/>
      <c r="B205" s="15" t="s">
        <v>8</v>
      </c>
      <c r="C205" s="49"/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35"/>
      <c r="K205" s="30"/>
    </row>
    <row r="206" spans="1:11" s="19" customFormat="1" ht="20.25" customHeight="1" x14ac:dyDescent="0.2">
      <c r="A206" s="17"/>
      <c r="B206" s="15" t="s">
        <v>9</v>
      </c>
      <c r="C206" s="49"/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35"/>
      <c r="K206" s="30"/>
    </row>
    <row r="207" spans="1:11" s="19" customFormat="1" ht="20.25" customHeight="1" x14ac:dyDescent="0.2">
      <c r="A207" s="17"/>
      <c r="B207" s="15" t="s">
        <v>10</v>
      </c>
      <c r="C207" s="49"/>
      <c r="D207" s="44">
        <f>E207+F207+G207+H207+I207</f>
        <v>341.3</v>
      </c>
      <c r="E207" s="44">
        <v>157.9</v>
      </c>
      <c r="F207" s="44">
        <v>183.4</v>
      </c>
      <c r="G207" s="44">
        <v>0</v>
      </c>
      <c r="H207" s="44">
        <v>0</v>
      </c>
      <c r="I207" s="44">
        <v>0</v>
      </c>
      <c r="J207" s="35"/>
      <c r="K207" s="30"/>
    </row>
    <row r="208" spans="1:11" s="19" customFormat="1" ht="20.25" customHeight="1" x14ac:dyDescent="0.2">
      <c r="A208" s="17"/>
      <c r="B208" s="15" t="s">
        <v>11</v>
      </c>
      <c r="C208" s="49"/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35"/>
      <c r="K208" s="30"/>
    </row>
    <row r="209" spans="1:11" s="19" customFormat="1" ht="78" customHeight="1" x14ac:dyDescent="0.2">
      <c r="A209" s="25" t="s">
        <v>63</v>
      </c>
      <c r="B209" s="18" t="s">
        <v>132</v>
      </c>
      <c r="C209" s="49"/>
      <c r="D209" s="52">
        <f>SUM(D214+D219+D224)</f>
        <v>23903.5</v>
      </c>
      <c r="E209" s="52">
        <f t="shared" ref="E209:I209" si="52">SUM(E214+E219+E224)</f>
        <v>4202</v>
      </c>
      <c r="F209" s="52">
        <f t="shared" si="52"/>
        <v>4074.7</v>
      </c>
      <c r="G209" s="52">
        <f t="shared" si="52"/>
        <v>5196</v>
      </c>
      <c r="H209" s="52">
        <f t="shared" si="52"/>
        <v>5215.3999999999996</v>
      </c>
      <c r="I209" s="52">
        <f t="shared" si="52"/>
        <v>5215.3999999999996</v>
      </c>
      <c r="J209" s="35"/>
      <c r="K209" s="30"/>
    </row>
    <row r="210" spans="1:11" s="19" customFormat="1" ht="18.75" customHeight="1" x14ac:dyDescent="0.2">
      <c r="A210" s="17"/>
      <c r="B210" s="15" t="s">
        <v>8</v>
      </c>
      <c r="C210" s="49"/>
      <c r="D210" s="40">
        <f t="shared" ref="D210:I210" si="53">SUM(D215+D220+D225)</f>
        <v>0</v>
      </c>
      <c r="E210" s="40">
        <f>SUM(E215+E220+E225)</f>
        <v>0</v>
      </c>
      <c r="F210" s="40">
        <f t="shared" si="53"/>
        <v>0</v>
      </c>
      <c r="G210" s="40">
        <f t="shared" si="53"/>
        <v>0</v>
      </c>
      <c r="H210" s="40">
        <f t="shared" si="53"/>
        <v>0</v>
      </c>
      <c r="I210" s="40">
        <f t="shared" si="53"/>
        <v>0</v>
      </c>
      <c r="J210" s="35"/>
      <c r="K210" s="30"/>
    </row>
    <row r="211" spans="1:11" s="19" customFormat="1" ht="18.75" customHeight="1" x14ac:dyDescent="0.2">
      <c r="A211" s="17"/>
      <c r="B211" s="15" t="s">
        <v>9</v>
      </c>
      <c r="C211" s="49"/>
      <c r="D211" s="39">
        <f>SUM(D216+D221+D226)</f>
        <v>10100</v>
      </c>
      <c r="E211" s="39">
        <f>SUM(E216+E221+E226)</f>
        <v>1271.5</v>
      </c>
      <c r="F211" s="39">
        <f>SUM(F216+F221+F226)</f>
        <v>2307.6</v>
      </c>
      <c r="G211" s="39">
        <f>SUM(G216+G221+G226)</f>
        <v>2272.5</v>
      </c>
      <c r="H211" s="39">
        <f>SUM(H216+H221+H226)</f>
        <v>2124.1999999999998</v>
      </c>
      <c r="I211" s="39">
        <f>SUM(I216+I221+I226)</f>
        <v>2124.1999999999998</v>
      </c>
      <c r="J211" s="35"/>
      <c r="K211" s="30"/>
    </row>
    <row r="212" spans="1:11" s="19" customFormat="1" ht="18.75" customHeight="1" x14ac:dyDescent="0.2">
      <c r="A212" s="17"/>
      <c r="B212" s="15" t="s">
        <v>10</v>
      </c>
      <c r="C212" s="49"/>
      <c r="D212" s="39">
        <f t="shared" ref="D212:I212" si="54">SUM(D217+D222+D227)</f>
        <v>13803.5</v>
      </c>
      <c r="E212" s="39">
        <f t="shared" si="54"/>
        <v>2930.5</v>
      </c>
      <c r="F212" s="39">
        <f t="shared" si="54"/>
        <v>1767.1</v>
      </c>
      <c r="G212" s="39">
        <f t="shared" si="54"/>
        <v>2923.5</v>
      </c>
      <c r="H212" s="39">
        <f t="shared" si="54"/>
        <v>3091.2</v>
      </c>
      <c r="I212" s="39">
        <f t="shared" si="54"/>
        <v>3091.2</v>
      </c>
      <c r="J212" s="35"/>
      <c r="K212" s="30"/>
    </row>
    <row r="213" spans="1:11" s="19" customFormat="1" ht="18.75" customHeight="1" x14ac:dyDescent="0.2">
      <c r="A213" s="17"/>
      <c r="B213" s="15" t="s">
        <v>11</v>
      </c>
      <c r="C213" s="49"/>
      <c r="D213" s="40">
        <f t="shared" ref="D213:I213" si="55">SUM(D218+D223+D228)</f>
        <v>0</v>
      </c>
      <c r="E213" s="40">
        <f t="shared" si="55"/>
        <v>0</v>
      </c>
      <c r="F213" s="40">
        <f t="shared" si="55"/>
        <v>0</v>
      </c>
      <c r="G213" s="40">
        <f t="shared" si="55"/>
        <v>0</v>
      </c>
      <c r="H213" s="40">
        <f t="shared" si="55"/>
        <v>0</v>
      </c>
      <c r="I213" s="40">
        <f t="shared" si="55"/>
        <v>0</v>
      </c>
      <c r="J213" s="35"/>
      <c r="K213" s="30"/>
    </row>
    <row r="214" spans="1:11" s="19" customFormat="1" ht="37.5" customHeight="1" x14ac:dyDescent="0.2">
      <c r="A214" s="17" t="s">
        <v>64</v>
      </c>
      <c r="B214" s="14" t="s">
        <v>14</v>
      </c>
      <c r="C214" s="49"/>
      <c r="D214" s="40">
        <f t="shared" ref="D214:I214" si="56">SUM(D215+D216+D217+D218)</f>
        <v>0</v>
      </c>
      <c r="E214" s="40">
        <f t="shared" si="56"/>
        <v>0</v>
      </c>
      <c r="F214" s="40">
        <f t="shared" si="56"/>
        <v>0</v>
      </c>
      <c r="G214" s="40">
        <f t="shared" si="56"/>
        <v>0</v>
      </c>
      <c r="H214" s="40">
        <f t="shared" si="56"/>
        <v>0</v>
      </c>
      <c r="I214" s="40">
        <f t="shared" si="56"/>
        <v>0</v>
      </c>
      <c r="J214" s="35"/>
      <c r="K214" s="30"/>
    </row>
    <row r="215" spans="1:11" s="19" customFormat="1" ht="18.75" customHeight="1" x14ac:dyDescent="0.2">
      <c r="A215" s="17"/>
      <c r="B215" s="15" t="s">
        <v>8</v>
      </c>
      <c r="C215" s="49"/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35"/>
      <c r="K215" s="30"/>
    </row>
    <row r="216" spans="1:11" s="19" customFormat="1" ht="18" customHeight="1" x14ac:dyDescent="0.2">
      <c r="A216" s="17"/>
      <c r="B216" s="15" t="s">
        <v>9</v>
      </c>
      <c r="C216" s="49"/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35"/>
      <c r="K216" s="30"/>
    </row>
    <row r="217" spans="1:11" s="19" customFormat="1" ht="18.75" customHeight="1" x14ac:dyDescent="0.2">
      <c r="A217" s="17"/>
      <c r="B217" s="15" t="s">
        <v>10</v>
      </c>
      <c r="C217" s="49"/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35"/>
      <c r="K217" s="30"/>
    </row>
    <row r="218" spans="1:11" s="19" customFormat="1" ht="18.75" customHeight="1" x14ac:dyDescent="0.2">
      <c r="A218" s="17"/>
      <c r="B218" s="15" t="s">
        <v>11</v>
      </c>
      <c r="C218" s="49"/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53"/>
      <c r="K218" s="30"/>
    </row>
    <row r="219" spans="1:11" s="19" customFormat="1" ht="62.25" customHeight="1" x14ac:dyDescent="0.2">
      <c r="A219" s="17" t="s">
        <v>65</v>
      </c>
      <c r="B219" s="14" t="s">
        <v>15</v>
      </c>
      <c r="C219" s="49"/>
      <c r="D219" s="40">
        <f t="shared" ref="D219:I219" si="57">SUM(D220+D221+D222+D223)</f>
        <v>0</v>
      </c>
      <c r="E219" s="40">
        <f t="shared" si="57"/>
        <v>0</v>
      </c>
      <c r="F219" s="40">
        <f t="shared" si="57"/>
        <v>0</v>
      </c>
      <c r="G219" s="40">
        <f t="shared" si="57"/>
        <v>0</v>
      </c>
      <c r="H219" s="40">
        <f t="shared" si="57"/>
        <v>0</v>
      </c>
      <c r="I219" s="40">
        <f t="shared" si="57"/>
        <v>0</v>
      </c>
      <c r="J219" s="35"/>
      <c r="K219" s="30"/>
    </row>
    <row r="220" spans="1:11" s="19" customFormat="1" ht="18.75" customHeight="1" x14ac:dyDescent="0.2">
      <c r="A220" s="17"/>
      <c r="B220" s="15" t="s">
        <v>8</v>
      </c>
      <c r="C220" s="49"/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35"/>
      <c r="K220" s="30"/>
    </row>
    <row r="221" spans="1:11" s="19" customFormat="1" ht="18.75" customHeight="1" x14ac:dyDescent="0.2">
      <c r="A221" s="17"/>
      <c r="B221" s="15" t="s">
        <v>9</v>
      </c>
      <c r="C221" s="49"/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35"/>
      <c r="K221" s="30"/>
    </row>
    <row r="222" spans="1:11" s="19" customFormat="1" ht="18" customHeight="1" x14ac:dyDescent="0.2">
      <c r="A222" s="17"/>
      <c r="B222" s="15" t="s">
        <v>10</v>
      </c>
      <c r="C222" s="49"/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35"/>
      <c r="K222" s="30"/>
    </row>
    <row r="223" spans="1:11" s="19" customFormat="1" ht="18.75" customHeight="1" x14ac:dyDescent="0.2">
      <c r="A223" s="17"/>
      <c r="B223" s="15" t="s">
        <v>11</v>
      </c>
      <c r="C223" s="49"/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35"/>
      <c r="K223" s="30"/>
    </row>
    <row r="224" spans="1:11" s="19" customFormat="1" ht="33.75" customHeight="1" x14ac:dyDescent="0.2">
      <c r="A224" s="17" t="s">
        <v>66</v>
      </c>
      <c r="B224" s="14" t="s">
        <v>16</v>
      </c>
      <c r="C224" s="49"/>
      <c r="D224" s="39">
        <f t="shared" ref="D224:I224" si="58">SUM(D225+D226+D227+D228)</f>
        <v>23903.5</v>
      </c>
      <c r="E224" s="39">
        <f t="shared" si="58"/>
        <v>4202</v>
      </c>
      <c r="F224" s="39">
        <f t="shared" si="58"/>
        <v>4074.7</v>
      </c>
      <c r="G224" s="39">
        <f t="shared" si="58"/>
        <v>5196</v>
      </c>
      <c r="H224" s="39">
        <f t="shared" si="58"/>
        <v>5215.3999999999996</v>
      </c>
      <c r="I224" s="39">
        <f t="shared" si="58"/>
        <v>5215.3999999999996</v>
      </c>
      <c r="J224" s="35"/>
      <c r="K224" s="30"/>
    </row>
    <row r="225" spans="1:11" s="19" customFormat="1" ht="18.75" customHeight="1" x14ac:dyDescent="0.2">
      <c r="A225" s="17"/>
      <c r="B225" s="15" t="s">
        <v>8</v>
      </c>
      <c r="C225" s="49"/>
      <c r="D225" s="40">
        <f>SUM(E225:I225)</f>
        <v>0</v>
      </c>
      <c r="E225" s="40">
        <f>SUM(E232+E238)</f>
        <v>0</v>
      </c>
      <c r="F225" s="40">
        <f>SUM(F232+F238)</f>
        <v>0</v>
      </c>
      <c r="G225" s="40">
        <f>SUM(G232+G238)</f>
        <v>0</v>
      </c>
      <c r="H225" s="40">
        <f>SUM(H232+H238)</f>
        <v>0</v>
      </c>
      <c r="I225" s="40">
        <f>SUM(I232+I238)</f>
        <v>0</v>
      </c>
      <c r="J225" s="35"/>
      <c r="K225" s="30"/>
    </row>
    <row r="226" spans="1:11" s="19" customFormat="1" ht="18.75" customHeight="1" x14ac:dyDescent="0.2">
      <c r="A226" s="17"/>
      <c r="B226" s="15" t="s">
        <v>9</v>
      </c>
      <c r="C226" s="49"/>
      <c r="D226" s="39">
        <f>SUM(D233)</f>
        <v>10100</v>
      </c>
      <c r="E226" s="39">
        <f t="shared" ref="E226:I226" si="59">SUM(E233)</f>
        <v>1271.5</v>
      </c>
      <c r="F226" s="39">
        <f t="shared" si="59"/>
        <v>2307.6</v>
      </c>
      <c r="G226" s="39">
        <f t="shared" si="59"/>
        <v>2272.5</v>
      </c>
      <c r="H226" s="39">
        <f t="shared" si="59"/>
        <v>2124.1999999999998</v>
      </c>
      <c r="I226" s="39">
        <f t="shared" si="59"/>
        <v>2124.1999999999998</v>
      </c>
      <c r="J226" s="35"/>
      <c r="K226" s="30"/>
    </row>
    <row r="227" spans="1:11" s="19" customFormat="1" ht="20.25" customHeight="1" x14ac:dyDescent="0.2">
      <c r="A227" s="17"/>
      <c r="B227" s="15" t="s">
        <v>10</v>
      </c>
      <c r="C227" s="49"/>
      <c r="D227" s="39">
        <f>E227+F227+G227+H227+I227</f>
        <v>13803.5</v>
      </c>
      <c r="E227" s="39">
        <f t="shared" ref="E227:I227" si="60">SUM(E234+E252)</f>
        <v>2930.5</v>
      </c>
      <c r="F227" s="39">
        <f t="shared" si="60"/>
        <v>1767.1</v>
      </c>
      <c r="G227" s="39">
        <f>SUM(G234+G252)</f>
        <v>2923.5</v>
      </c>
      <c r="H227" s="39">
        <f t="shared" si="60"/>
        <v>3091.2</v>
      </c>
      <c r="I227" s="39">
        <f t="shared" si="60"/>
        <v>3091.2</v>
      </c>
      <c r="J227" s="35"/>
      <c r="K227" s="30"/>
    </row>
    <row r="228" spans="1:11" s="19" customFormat="1" ht="18.75" customHeight="1" x14ac:dyDescent="0.2">
      <c r="A228" s="17"/>
      <c r="B228" s="15" t="s">
        <v>11</v>
      </c>
      <c r="C228" s="49"/>
      <c r="D228" s="40">
        <f>SUM(E228:I228)</f>
        <v>0</v>
      </c>
      <c r="E228" s="40">
        <f>SUM(E235+E241)</f>
        <v>0</v>
      </c>
      <c r="F228" s="40">
        <f>SUM(F235+F241)</f>
        <v>0</v>
      </c>
      <c r="G228" s="40">
        <f>SUM(G235+G241)</f>
        <v>0</v>
      </c>
      <c r="H228" s="40">
        <f>SUM(H235+H241)</f>
        <v>0</v>
      </c>
      <c r="I228" s="40">
        <f>SUM(I235+I241)</f>
        <v>0</v>
      </c>
      <c r="J228" s="35"/>
      <c r="K228" s="30"/>
    </row>
    <row r="229" spans="1:11" s="19" customFormat="1" ht="20.25" customHeight="1" x14ac:dyDescent="0.2">
      <c r="A229" s="17"/>
      <c r="B229" s="12"/>
      <c r="C229" s="67" t="s">
        <v>67</v>
      </c>
      <c r="D229" s="68"/>
      <c r="E229" s="68"/>
      <c r="F229" s="68"/>
      <c r="G229" s="68"/>
      <c r="H229" s="68"/>
      <c r="I229" s="68"/>
      <c r="J229" s="69"/>
      <c r="K229" s="30"/>
    </row>
    <row r="230" spans="1:11" ht="18.75" customHeight="1" x14ac:dyDescent="0.2">
      <c r="A230" s="17"/>
      <c r="B230" s="11"/>
      <c r="C230" s="67" t="s">
        <v>111</v>
      </c>
      <c r="D230" s="68"/>
      <c r="E230" s="68"/>
      <c r="F230" s="68"/>
      <c r="G230" s="68"/>
      <c r="H230" s="68"/>
      <c r="I230" s="68"/>
      <c r="J230" s="69"/>
      <c r="K230" s="30"/>
    </row>
    <row r="231" spans="1:11" ht="63" x14ac:dyDescent="0.2">
      <c r="A231" s="17" t="s">
        <v>69</v>
      </c>
      <c r="B231" s="27" t="s">
        <v>91</v>
      </c>
      <c r="C231" s="51" t="s">
        <v>60</v>
      </c>
      <c r="D231" s="39">
        <f t="shared" ref="D231:I231" si="61">SUM(D232+D233+D234+D235)</f>
        <v>20008</v>
      </c>
      <c r="E231" s="39">
        <f t="shared" si="61"/>
        <v>3463.9</v>
      </c>
      <c r="F231" s="39">
        <f t="shared" si="61"/>
        <v>3337.9</v>
      </c>
      <c r="G231" s="39">
        <f t="shared" si="61"/>
        <v>4412.8</v>
      </c>
      <c r="H231" s="39">
        <f t="shared" si="61"/>
        <v>4396.7</v>
      </c>
      <c r="I231" s="39">
        <f t="shared" si="61"/>
        <v>4396.7</v>
      </c>
      <c r="J231" s="35" t="s">
        <v>115</v>
      </c>
      <c r="K231" s="30"/>
    </row>
    <row r="232" spans="1:11" ht="20.25" customHeight="1" x14ac:dyDescent="0.2">
      <c r="A232" s="17"/>
      <c r="B232" s="15" t="s">
        <v>8</v>
      </c>
      <c r="C232" s="49"/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35"/>
      <c r="K232" s="30"/>
    </row>
    <row r="233" spans="1:11" ht="19.5" customHeight="1" x14ac:dyDescent="0.2">
      <c r="A233" s="17"/>
      <c r="B233" s="15" t="s">
        <v>9</v>
      </c>
      <c r="C233" s="49"/>
      <c r="D233" s="40">
        <f>E233+F233+G233+H233+I233</f>
        <v>10100</v>
      </c>
      <c r="E233" s="44">
        <v>1271.5</v>
      </c>
      <c r="F233" s="44">
        <v>2307.6</v>
      </c>
      <c r="G233" s="44">
        <v>2272.5</v>
      </c>
      <c r="H233" s="44">
        <v>2124.1999999999998</v>
      </c>
      <c r="I233" s="44">
        <v>2124.1999999999998</v>
      </c>
      <c r="J233" s="35"/>
      <c r="K233" s="30"/>
    </row>
    <row r="234" spans="1:11" ht="15.75" x14ac:dyDescent="0.2">
      <c r="A234" s="17"/>
      <c r="B234" s="15" t="s">
        <v>10</v>
      </c>
      <c r="C234" s="49"/>
      <c r="D234" s="40">
        <f>E234+F234+G234+H234+I234</f>
        <v>9908</v>
      </c>
      <c r="E234" s="44">
        <v>2192.4</v>
      </c>
      <c r="F234" s="44">
        <v>1030.3</v>
      </c>
      <c r="G234" s="44">
        <v>2140.3000000000002</v>
      </c>
      <c r="H234" s="44">
        <v>2272.5</v>
      </c>
      <c r="I234" s="44">
        <v>2272.5</v>
      </c>
      <c r="J234" s="35"/>
      <c r="K234" s="30"/>
    </row>
    <row r="235" spans="1:11" ht="21" customHeight="1" x14ac:dyDescent="0.2">
      <c r="A235" s="17"/>
      <c r="B235" s="15" t="s">
        <v>11</v>
      </c>
      <c r="C235" s="49"/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35"/>
      <c r="K235" s="30"/>
    </row>
    <row r="236" spans="1:11" ht="15.75" hidden="1" x14ac:dyDescent="0.2">
      <c r="A236" s="17"/>
      <c r="B236" s="15"/>
      <c r="C236" s="67" t="s">
        <v>85</v>
      </c>
      <c r="D236" s="68"/>
      <c r="E236" s="68"/>
      <c r="F236" s="68"/>
      <c r="G236" s="68"/>
      <c r="H236" s="68"/>
      <c r="I236" s="68"/>
      <c r="J236" s="69"/>
      <c r="K236" s="30"/>
    </row>
    <row r="237" spans="1:11" ht="63" hidden="1" x14ac:dyDescent="0.2">
      <c r="A237" s="17" t="s">
        <v>70</v>
      </c>
      <c r="B237" s="14" t="s">
        <v>68</v>
      </c>
      <c r="C237" s="51" t="s">
        <v>60</v>
      </c>
      <c r="D237" s="65">
        <f t="shared" ref="D237:I237" si="62">SUM(D238+D239+D240+D241)</f>
        <v>0</v>
      </c>
      <c r="E237" s="65">
        <f t="shared" si="62"/>
        <v>0</v>
      </c>
      <c r="F237" s="65">
        <f t="shared" si="62"/>
        <v>0</v>
      </c>
      <c r="G237" s="65">
        <f t="shared" si="62"/>
        <v>0</v>
      </c>
      <c r="H237" s="65">
        <f t="shared" si="62"/>
        <v>0</v>
      </c>
      <c r="I237" s="65">
        <f t="shared" si="62"/>
        <v>0</v>
      </c>
      <c r="J237" s="35" t="s">
        <v>88</v>
      </c>
      <c r="K237" s="30"/>
    </row>
    <row r="238" spans="1:11" ht="15.75" hidden="1" x14ac:dyDescent="0.2">
      <c r="A238" s="17"/>
      <c r="B238" s="15" t="s">
        <v>8</v>
      </c>
      <c r="C238" s="49"/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35"/>
      <c r="K238" s="30"/>
    </row>
    <row r="239" spans="1:11" ht="15.75" hidden="1" x14ac:dyDescent="0.2">
      <c r="A239" s="17"/>
      <c r="B239" s="15" t="s">
        <v>9</v>
      </c>
      <c r="C239" s="49"/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35"/>
      <c r="K239" s="30"/>
    </row>
    <row r="240" spans="1:11" ht="15.75" hidden="1" x14ac:dyDescent="0.2">
      <c r="A240" s="17"/>
      <c r="B240" s="15" t="s">
        <v>10</v>
      </c>
      <c r="C240" s="49"/>
      <c r="D240" s="65">
        <v>0</v>
      </c>
      <c r="E240" s="65">
        <v>0</v>
      </c>
      <c r="F240" s="65">
        <v>0</v>
      </c>
      <c r="G240" s="65">
        <v>0</v>
      </c>
      <c r="H240" s="65">
        <v>0</v>
      </c>
      <c r="I240" s="65">
        <v>0</v>
      </c>
      <c r="J240" s="35"/>
      <c r="K240" s="30"/>
    </row>
    <row r="241" spans="1:11" ht="15.75" hidden="1" x14ac:dyDescent="0.2">
      <c r="A241" s="17"/>
      <c r="B241" s="15" t="s">
        <v>11</v>
      </c>
      <c r="C241" s="49"/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35"/>
      <c r="K241" s="30"/>
    </row>
    <row r="242" spans="1:11" ht="15.75" hidden="1" x14ac:dyDescent="0.2">
      <c r="A242" s="17"/>
      <c r="B242" s="15"/>
      <c r="C242" s="67" t="s">
        <v>87</v>
      </c>
      <c r="D242" s="68"/>
      <c r="E242" s="68"/>
      <c r="F242" s="68"/>
      <c r="G242" s="68"/>
      <c r="H242" s="68"/>
      <c r="I242" s="68"/>
      <c r="J242" s="69"/>
      <c r="K242" s="30"/>
    </row>
    <row r="243" spans="1:11" ht="63" hidden="1" x14ac:dyDescent="0.2">
      <c r="A243" s="17" t="s">
        <v>86</v>
      </c>
      <c r="B243" s="14" t="s">
        <v>68</v>
      </c>
      <c r="C243" s="51" t="s">
        <v>60</v>
      </c>
      <c r="D243" s="65">
        <f t="shared" ref="D243:I243" si="63">SUM(D244+D245+D246+D247)</f>
        <v>0</v>
      </c>
      <c r="E243" s="65">
        <f t="shared" si="63"/>
        <v>0</v>
      </c>
      <c r="F243" s="65">
        <f t="shared" si="63"/>
        <v>0</v>
      </c>
      <c r="G243" s="65">
        <f t="shared" si="63"/>
        <v>0</v>
      </c>
      <c r="H243" s="65">
        <f t="shared" si="63"/>
        <v>0</v>
      </c>
      <c r="I243" s="65">
        <f t="shared" si="63"/>
        <v>0</v>
      </c>
      <c r="J243" s="35" t="s">
        <v>89</v>
      </c>
      <c r="K243" s="30"/>
    </row>
    <row r="244" spans="1:11" ht="15.75" hidden="1" x14ac:dyDescent="0.2">
      <c r="A244" s="17"/>
      <c r="B244" s="15" t="s">
        <v>8</v>
      </c>
      <c r="C244" s="49"/>
      <c r="D244" s="57">
        <v>0</v>
      </c>
      <c r="E244" s="57">
        <v>0</v>
      </c>
      <c r="F244" s="57">
        <v>0</v>
      </c>
      <c r="G244" s="57">
        <v>0</v>
      </c>
      <c r="H244" s="57">
        <v>0</v>
      </c>
      <c r="I244" s="57">
        <v>0</v>
      </c>
      <c r="J244" s="35"/>
      <c r="K244" s="30"/>
    </row>
    <row r="245" spans="1:11" ht="15.75" hidden="1" x14ac:dyDescent="0.2">
      <c r="A245" s="17"/>
      <c r="B245" s="15" t="s">
        <v>9</v>
      </c>
      <c r="C245" s="49"/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35"/>
      <c r="K245" s="30"/>
    </row>
    <row r="246" spans="1:11" ht="15.75" hidden="1" x14ac:dyDescent="0.2">
      <c r="A246" s="17"/>
      <c r="B246" s="15" t="s">
        <v>10</v>
      </c>
      <c r="C246" s="49"/>
      <c r="D246" s="65">
        <v>0</v>
      </c>
      <c r="E246" s="65">
        <v>0</v>
      </c>
      <c r="F246" s="65">
        <v>0</v>
      </c>
      <c r="G246" s="65">
        <v>0</v>
      </c>
      <c r="H246" s="65">
        <v>0</v>
      </c>
      <c r="I246" s="65">
        <v>0</v>
      </c>
      <c r="J246" s="35"/>
      <c r="K246" s="30"/>
    </row>
    <row r="247" spans="1:11" ht="15.75" hidden="1" x14ac:dyDescent="0.2">
      <c r="A247" s="17"/>
      <c r="B247" s="15" t="s">
        <v>11</v>
      </c>
      <c r="C247" s="49"/>
      <c r="D247" s="57">
        <v>0</v>
      </c>
      <c r="E247" s="57">
        <v>0</v>
      </c>
      <c r="F247" s="57">
        <v>0</v>
      </c>
      <c r="G247" s="57">
        <v>0</v>
      </c>
      <c r="H247" s="57">
        <v>0</v>
      </c>
      <c r="I247" s="57">
        <v>0</v>
      </c>
      <c r="J247" s="35"/>
      <c r="K247" s="30"/>
    </row>
    <row r="248" spans="1:11" ht="15.75" x14ac:dyDescent="0.2">
      <c r="A248" s="17"/>
      <c r="B248" s="15"/>
      <c r="C248" s="67" t="s">
        <v>90</v>
      </c>
      <c r="D248" s="68"/>
      <c r="E248" s="68"/>
      <c r="F248" s="68"/>
      <c r="G248" s="68"/>
      <c r="H248" s="68"/>
      <c r="I248" s="68"/>
      <c r="J248" s="69"/>
      <c r="K248" s="30"/>
    </row>
    <row r="249" spans="1:11" ht="75" x14ac:dyDescent="0.2">
      <c r="A249" s="17" t="s">
        <v>70</v>
      </c>
      <c r="B249" s="28" t="s">
        <v>92</v>
      </c>
      <c r="C249" s="51" t="s">
        <v>119</v>
      </c>
      <c r="D249" s="39">
        <f t="shared" ref="D249:I249" si="64">SUM(D250+D251+D252+D253)</f>
        <v>3895.5</v>
      </c>
      <c r="E249" s="39">
        <f t="shared" si="64"/>
        <v>738.1</v>
      </c>
      <c r="F249" s="39">
        <f t="shared" si="64"/>
        <v>736.8</v>
      </c>
      <c r="G249" s="39">
        <f t="shared" si="64"/>
        <v>783.2</v>
      </c>
      <c r="H249" s="39">
        <f t="shared" si="64"/>
        <v>818.7</v>
      </c>
      <c r="I249" s="39">
        <f t="shared" si="64"/>
        <v>818.7</v>
      </c>
      <c r="J249" s="35" t="s">
        <v>116</v>
      </c>
      <c r="K249" s="30"/>
    </row>
    <row r="250" spans="1:11" ht="19.5" customHeight="1" x14ac:dyDescent="0.2">
      <c r="A250" s="17"/>
      <c r="B250" s="15" t="s">
        <v>8</v>
      </c>
      <c r="C250" s="49"/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35"/>
      <c r="K250" s="30"/>
    </row>
    <row r="251" spans="1:11" ht="19.5" customHeight="1" x14ac:dyDescent="0.2">
      <c r="A251" s="17"/>
      <c r="B251" s="15" t="s">
        <v>9</v>
      </c>
      <c r="C251" s="49"/>
      <c r="D251" s="39">
        <f>SUM(E251:I251)</f>
        <v>0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5"/>
      <c r="K251" s="30"/>
    </row>
    <row r="252" spans="1:11" ht="19.5" customHeight="1" x14ac:dyDescent="0.25">
      <c r="A252" s="17"/>
      <c r="B252" s="15" t="s">
        <v>10</v>
      </c>
      <c r="C252" s="49"/>
      <c r="D252" s="39">
        <f>E252+F252+G252+H252+I252</f>
        <v>3895.5</v>
      </c>
      <c r="E252" s="66">
        <v>738.1</v>
      </c>
      <c r="F252" s="66">
        <v>736.8</v>
      </c>
      <c r="G252" s="66">
        <v>783.2</v>
      </c>
      <c r="H252" s="66">
        <v>818.7</v>
      </c>
      <c r="I252" s="66">
        <v>818.7</v>
      </c>
      <c r="J252" s="35"/>
      <c r="K252" s="30"/>
    </row>
    <row r="253" spans="1:11" ht="19.5" customHeight="1" x14ac:dyDescent="0.2">
      <c r="A253" s="17"/>
      <c r="B253" s="15" t="s">
        <v>11</v>
      </c>
      <c r="C253" s="49"/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35"/>
      <c r="K253" s="30"/>
    </row>
  </sheetData>
  <mergeCells count="34">
    <mergeCell ref="F1:J1"/>
    <mergeCell ref="F3:J3"/>
    <mergeCell ref="F2:J2"/>
    <mergeCell ref="A6:J6"/>
    <mergeCell ref="C103:J103"/>
    <mergeCell ref="G4:J4"/>
    <mergeCell ref="F5:J5"/>
    <mergeCell ref="C9:I9"/>
    <mergeCell ref="A7:J7"/>
    <mergeCell ref="A8:J8"/>
    <mergeCell ref="A10:A11"/>
    <mergeCell ref="B10:B11"/>
    <mergeCell ref="D10:I10"/>
    <mergeCell ref="C70:J70"/>
    <mergeCell ref="C10:C11"/>
    <mergeCell ref="C59:J59"/>
    <mergeCell ref="C96:J96"/>
    <mergeCell ref="C126:J126"/>
    <mergeCell ref="C58:J58"/>
    <mergeCell ref="C114:J114"/>
    <mergeCell ref="C190:J190"/>
    <mergeCell ref="C120:J120"/>
    <mergeCell ref="C191:J191"/>
    <mergeCell ref="C97:J97"/>
    <mergeCell ref="C203:J203"/>
    <mergeCell ref="C197:J197"/>
    <mergeCell ref="C153:J153"/>
    <mergeCell ref="C152:J152"/>
    <mergeCell ref="C164:J164"/>
    <mergeCell ref="C236:J236"/>
    <mergeCell ref="C242:J242"/>
    <mergeCell ref="C248:J248"/>
    <mergeCell ref="C230:J230"/>
    <mergeCell ref="C229:J229"/>
  </mergeCells>
  <phoneticPr fontId="3" type="noConversion"/>
  <printOptions horizontalCentered="1"/>
  <pageMargins left="0" right="0" top="0" bottom="0" header="0.31496062992125984" footer="0.31496062992125984"/>
  <pageSetup paperSize="9" scale="8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2018-07-03T08:41:03Z</cp:lastPrinted>
  <dcterms:created xsi:type="dcterms:W3CDTF">2014-04-17T10:23:22Z</dcterms:created>
  <dcterms:modified xsi:type="dcterms:W3CDTF">2018-07-04T04:35:09Z</dcterms:modified>
</cp:coreProperties>
</file>