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00" activeTab="0"/>
  </bookViews>
  <sheets>
    <sheet name="Лист1" sheetId="1" r:id="rId1"/>
  </sheets>
  <definedNames>
    <definedName name="_xlnm.Print_Area" localSheetId="0">'Лист1'!$A$1:$N$235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<sst xmlns="http://schemas.openxmlformats.org/spreadsheetml/2006/main" count="317" uniqueCount="130">
  <si>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</si>
  <si>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</si>
  <si>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</si>
  <si>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</si>
  <si>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</si>
  <si>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</si>
  <si>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</si>
  <si>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</si>
  <si>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</si>
  <si>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</si>
  <si>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</si>
  <si>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</si>
  <si>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</si>
  <si>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</si>
  <si>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</si>
  <si>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</si>
  <si>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</si>
  <si>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</si>
  <si>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</si>
  <si>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</si>
  <si>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</si>
  <si>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</si>
  <si>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</si>
  <si>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</si>
  <si>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</si>
  <si>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</si>
  <si>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</si>
  <si>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</si>
  <si>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</si>
  <si>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</si>
  <si>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</si>
  <si>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</si>
  <si>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</si>
  <si>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</si>
  <si>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4.3.1.</t>
  </si>
  <si>
    <t>5.3.1.</t>
  </si>
  <si>
    <t>ПЛАН</t>
  </si>
  <si>
    <t xml:space="preserve">мероприятий по выполнению муниципальной  программы </t>
  </si>
  <si>
    <t>2.3.3.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</si>
  <si>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</si>
  <si>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</si>
  <si>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</si>
  <si>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Администрация городского округа ЗАТО Свободный</t>
  </si>
  <si>
    <t>2019 год</t>
  </si>
  <si>
    <t>2020 год</t>
  </si>
  <si>
    <t>"Развитие городского хозяйства"</t>
  </si>
  <si>
    <t xml:space="preserve">Администрация городского округа ЗАТО Свободный  </t>
  </si>
  <si>
    <t>Установка частотного преобразования на оборудовании котельной №88,89</t>
  </si>
  <si>
    <t>1.</t>
  </si>
  <si>
    <t>2.3.2.</t>
  </si>
  <si>
    <t>4.</t>
  </si>
  <si>
    <t>5.3.2.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</si>
  <si>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</si>
  <si>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 xml:space="preserve">Оснащение индивидуальными приборами учета  муниципальных квартир городского округа ЗАТО Свободный  </t>
  </si>
  <si>
    <t>3.1.1.</t>
  </si>
  <si>
    <t>5.3.3.</t>
  </si>
  <si>
    <t>2.3.4.</t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</si>
  <si>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</si>
  <si>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</si>
  <si>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</si>
  <si>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Задача 1. Обеспечение развития коммунальных систем и повышение качества предоставляемых коммунальных услуг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</si>
  <si>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</si>
  <si>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территориии городского округа</t>
  </si>
  <si>
    <t>Обеспечение исполнения иных полномочий в жилищной сфере</t>
  </si>
  <si>
    <t>Обеспечение исполнения иных полномочий в сфере коммунального хозяйства</t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</si>
  <si>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</si>
  <si>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</si>
  <si>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Задача 3. Исполнение иных полномочий в жилищной сфере</t>
  </si>
  <si>
    <t>Цель 1. Повышение надежности систем и качества предоставляемых коммунальных услуг</t>
  </si>
  <si>
    <t>П.5</t>
  </si>
  <si>
    <t>П.6</t>
  </si>
  <si>
    <t>П.8</t>
  </si>
  <si>
    <t>П.10</t>
  </si>
  <si>
    <t>П.21</t>
  </si>
  <si>
    <t>П.19</t>
  </si>
  <si>
    <t>П.25</t>
  </si>
  <si>
    <t>П.30</t>
  </si>
  <si>
    <t>П.31</t>
  </si>
  <si>
    <t>3.1.2.</t>
  </si>
  <si>
    <t>П.14            П.15          П.17</t>
  </si>
  <si>
    <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</si>
  <si>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Строительство комплекса очистных сооружений бытовой канализации, модернизация котельной</t>
  </si>
  <si>
    <t xml:space="preserve">Всего по подпрограмме  4   "Развитие дорожной деятельности",  в том числе:                              </t>
  </si>
  <si>
    <t xml:space="preserve">Всего по муниципальной  программе, в том числе:       </t>
  </si>
  <si>
    <t xml:space="preserve">Капитальные вложения                                            </t>
  </si>
  <si>
    <t xml:space="preserve">Прочие нужды                              </t>
  </si>
  <si>
    <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</si>
  <si>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</si>
  <si>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Обеспечение проведения  ремонта в муниципальном жилищном фонде.                                 </t>
  </si>
  <si>
    <t xml:space="preserve">Всего по подпрограмме 2   "Развитие коммунальной инфраструктуры"              </t>
  </si>
  <si>
    <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</si>
  <si>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 xml:space="preserve">Всего по направлению «Прочие нужды» в том числе:     </t>
  </si>
  <si>
    <t xml:space="preserve">Всего по направлению «Прочие нужды» в том числе:                </t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</si>
  <si>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</si>
  <si>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3.3.2.</t>
  </si>
  <si>
    <t>3.3.3.</t>
  </si>
  <si>
    <t>Задача 2.  Повышение энергоэффективности использования энергетических ресурсов  в коммунальной сфере</t>
  </si>
  <si>
    <t>Задача 3. Исполнение иных полномочий в сфере коммунального хозяйства</t>
  </si>
  <si>
    <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</si>
  <si>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 xml:space="preserve">Ремонт поъездной автомобильной дороги             </t>
  </si>
  <si>
    <t xml:space="preserve">Обеспечение содержания  дорог и улично-дорожной сети  </t>
  </si>
  <si>
    <t xml:space="preserve">Всего по подпрограмме 3  "Формирование современной городской среды", в том числе:  </t>
  </si>
  <si>
    <t xml:space="preserve">Капитальный ремонт улично-дорожной сети                  </t>
  </si>
  <si>
    <t>6.</t>
  </si>
  <si>
    <t>6.1.</t>
  </si>
  <si>
    <t>6.1.1.</t>
  </si>
  <si>
    <t>6.1.2.</t>
  </si>
  <si>
    <t>6.2.</t>
  </si>
  <si>
    <t>6.3.</t>
  </si>
  <si>
    <t>Цель 1. Повышение энергоэффективности систем коммунальной инфраструктуры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</si>
  <si>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</si>
  <si>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Установка блочно-модульного ЦРП-6/0,04 Кв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</si>
  <si>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</si>
  <si>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2021 год</t>
  </si>
  <si>
    <t>Обеспечение выполнения благоустройства территории и санитарно-эпидемиологического состояния</t>
  </si>
  <si>
    <t>2022 год</t>
  </si>
  <si>
    <t>2023 год</t>
  </si>
  <si>
    <t>2024 год</t>
  </si>
  <si>
    <t>3.3.4.</t>
  </si>
  <si>
    <t>3.3.1.</t>
  </si>
  <si>
    <t>Установка узла учета природного газа</t>
  </si>
  <si>
    <t>Устройство резервной скважины</t>
  </si>
  <si>
    <t>3.1.3.</t>
  </si>
  <si>
    <t>Строительство коллектора</t>
  </si>
  <si>
    <t>Администрация городского округа ЗАТО Свободный, МКУ "СМЗ"</t>
  </si>
  <si>
    <t>3.3.5.</t>
  </si>
  <si>
    <t xml:space="preserve">Администрация городского округа ЗАТО Свободный, МКУ "СМЗ" </t>
  </si>
  <si>
    <t>Приложение № 2
к муниципальной программе                       "Развитие городского хозяйства"</t>
  </si>
  <si>
    <t>Приложение                                                                       к постановлению администрации                                городского округа ЗАТО Свободный                                                           от ___ августа 2019 № ____</t>
  </si>
  <si>
    <t xml:space="preserve">Модернизация котельной путем установки котла мощностью                  6 МВт, Котельная № 88, 89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</si>
</sst>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" fontId="47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4" fontId="2" fillId="35" borderId="10" xfId="0" applyNumberFormat="1" applyFont="1" applyFill="1" applyBorder="1" applyAlignment="1">
      <alignment horizontal="center" vertical="top" wrapText="1"/>
    </xf>
    <xf numFmtId="1" fontId="2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164" fontId="2" fillId="36" borderId="10" xfId="0" applyNumberFormat="1" applyFont="1" applyFill="1" applyBorder="1" applyAlignment="1">
      <alignment horizontal="center" vertical="top" wrapText="1"/>
    </xf>
    <xf numFmtId="16" fontId="2" fillId="36" borderId="10" xfId="0" applyNumberFormat="1" applyFont="1" applyFill="1" applyBorder="1" applyAlignment="1">
      <alignment horizontal="center" vertical="top" wrapText="1"/>
    </xf>
    <xf numFmtId="1" fontId="2" fillId="36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164" fontId="2" fillId="35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zoomScalePageLayoutView="0" workbookViewId="0" topLeftCell="A208">
      <selection activeCell="C216" sqref="C216"/>
    </sheetView>
  </sheetViews>
  <sheetFormatPr defaultColWidth="9.00390625" defaultRowHeight="12.75"/>
  <cols>
    <col min="1" max="1" width="6.75390625" style="5" customWidth="1"/>
    <col min="2" max="2" width="32.875" style="5" customWidth="1"/>
    <col min="3" max="3" width="19.25390625" style="5" customWidth="1"/>
    <col min="4" max="4" width="11.125" style="5" customWidth="1"/>
    <col min="5" max="6" width="10.25390625" style="5" customWidth="1"/>
    <col min="7" max="7" width="10.625" style="65" customWidth="1"/>
    <col min="8" max="8" width="11.125" style="5" customWidth="1"/>
    <col min="9" max="13" width="11.00390625" style="5" customWidth="1"/>
    <col min="14" max="14" width="14.00390625" style="5" customWidth="1"/>
    <col min="15" max="15" width="26.875" style="5" customWidth="1"/>
    <col min="16" max="16384" width="9.125" style="5" customWidth="1"/>
  </cols>
  <sheetData>
    <row r="1" spans="1:14" ht="67.5" customHeight="1">
      <c r="A1" s="11"/>
      <c r="B1" s="18"/>
      <c r="C1" s="18"/>
      <c r="D1" s="18"/>
      <c r="E1" s="18"/>
      <c r="F1" s="66"/>
      <c r="G1" s="66"/>
      <c r="H1" s="66"/>
      <c r="I1" s="66"/>
      <c r="J1" s="66"/>
      <c r="K1" s="80" t="s">
        <v>128</v>
      </c>
      <c r="L1" s="80"/>
      <c r="M1" s="80"/>
      <c r="N1" s="80"/>
    </row>
    <row r="2" spans="1:14" ht="12" customHeight="1">
      <c r="A2" s="12"/>
      <c r="B2" s="18"/>
      <c r="C2" s="18"/>
      <c r="D2" s="18"/>
      <c r="E2" s="18"/>
      <c r="F2" s="66"/>
      <c r="G2" s="66"/>
      <c r="H2" s="66"/>
      <c r="I2" s="66"/>
      <c r="J2" s="66"/>
      <c r="K2" s="66"/>
      <c r="L2" s="77"/>
      <c r="M2" s="77"/>
      <c r="N2" s="77"/>
    </row>
    <row r="3" spans="1:14" ht="54" customHeight="1">
      <c r="A3" s="12"/>
      <c r="B3" s="18"/>
      <c r="C3" s="18"/>
      <c r="D3" s="18"/>
      <c r="E3" s="18"/>
      <c r="F3" s="60"/>
      <c r="G3" s="60"/>
      <c r="H3" s="60"/>
      <c r="I3" s="60"/>
      <c r="J3" s="60"/>
      <c r="K3" s="80" t="s">
        <v>127</v>
      </c>
      <c r="L3" s="80"/>
      <c r="M3" s="80"/>
      <c r="N3" s="80"/>
    </row>
    <row r="4" spans="1:14" ht="18.75" customHeight="1">
      <c r="A4" s="12"/>
      <c r="B4" s="18"/>
      <c r="C4" s="18"/>
      <c r="D4" s="18"/>
      <c r="E4" s="18"/>
      <c r="F4" s="60"/>
      <c r="G4" s="60"/>
      <c r="H4" s="60"/>
      <c r="I4" s="60"/>
      <c r="J4" s="60"/>
      <c r="K4" s="60"/>
      <c r="L4" s="67"/>
      <c r="M4" s="67"/>
      <c r="N4" s="67"/>
    </row>
    <row r="5" spans="1:14" ht="15.75" customHeight="1">
      <c r="A5" s="12"/>
      <c r="B5" s="77" t="s">
        <v>36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 customHeight="1">
      <c r="A6" s="12"/>
      <c r="B6" s="77" t="s">
        <v>37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.75" customHeight="1">
      <c r="A7" s="12"/>
      <c r="B7" s="77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.75">
      <c r="A8" s="12"/>
      <c r="B8" s="18"/>
      <c r="C8" s="78"/>
      <c r="D8" s="79"/>
      <c r="E8" s="79"/>
      <c r="F8" s="79"/>
      <c r="G8" s="79"/>
      <c r="H8" s="79"/>
      <c r="I8" s="79"/>
      <c r="J8" s="62"/>
      <c r="K8" s="62"/>
      <c r="L8" s="62"/>
      <c r="M8" s="62"/>
      <c r="N8" s="18"/>
    </row>
    <row r="9" spans="1:14" ht="147.75" customHeight="1">
      <c r="A9" s="81" t="s">
        <v>0</v>
      </c>
      <c r="B9" s="83" t="s">
        <v>1</v>
      </c>
      <c r="C9" s="81" t="s">
        <v>40</v>
      </c>
      <c r="D9" s="68" t="s">
        <v>2</v>
      </c>
      <c r="E9" s="69"/>
      <c r="F9" s="69"/>
      <c r="G9" s="69"/>
      <c r="H9" s="69"/>
      <c r="I9" s="69"/>
      <c r="J9" s="69"/>
      <c r="K9" s="69"/>
      <c r="L9" s="69"/>
      <c r="M9" s="70"/>
      <c r="N9" s="81" t="s">
        <v>3</v>
      </c>
    </row>
    <row r="10" spans="1:14" ht="19.5" customHeight="1">
      <c r="A10" s="82"/>
      <c r="B10" s="84"/>
      <c r="C10" s="82"/>
      <c r="D10" s="1" t="s">
        <v>4</v>
      </c>
      <c r="E10" s="1" t="s">
        <v>5</v>
      </c>
      <c r="F10" s="1" t="s">
        <v>6</v>
      </c>
      <c r="G10" s="61" t="s">
        <v>7</v>
      </c>
      <c r="H10" s="1" t="s">
        <v>43</v>
      </c>
      <c r="I10" s="1" t="s">
        <v>44</v>
      </c>
      <c r="J10" s="1" t="s">
        <v>113</v>
      </c>
      <c r="K10" s="1" t="s">
        <v>115</v>
      </c>
      <c r="L10" s="1" t="s">
        <v>116</v>
      </c>
      <c r="M10" s="1" t="s">
        <v>117</v>
      </c>
      <c r="N10" s="82"/>
    </row>
    <row r="11" spans="1:14" ht="15.75">
      <c r="A11" s="1"/>
      <c r="B11" s="1">
        <v>2</v>
      </c>
      <c r="C11" s="16">
        <v>3</v>
      </c>
      <c r="D11" s="1">
        <v>4</v>
      </c>
      <c r="E11" s="1">
        <v>5</v>
      </c>
      <c r="F11" s="1">
        <v>6</v>
      </c>
      <c r="G11" s="6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</row>
    <row r="12" spans="1:16" ht="65.25" customHeight="1">
      <c r="A12" s="19" t="s">
        <v>48</v>
      </c>
      <c r="B12" s="20" t="s">
        <v>83</v>
      </c>
      <c r="C12" s="21" t="s">
        <v>126</v>
      </c>
      <c r="D12" s="22">
        <f>SUM(E12:M12)</f>
        <v>541413.84653</v>
      </c>
      <c r="E12" s="22">
        <f>SUM(E14:E16)</f>
        <v>102721.1</v>
      </c>
      <c r="F12" s="22">
        <f aca="true" t="shared" si="0" ref="F12:M12">SUM(F13:F16)</f>
        <v>86294.5</v>
      </c>
      <c r="G12" s="22">
        <f t="shared" si="0"/>
        <v>89302.4499</v>
      </c>
      <c r="H12" s="22">
        <f t="shared" si="0"/>
        <v>131311.72663000002</v>
      </c>
      <c r="I12" s="22">
        <f t="shared" si="0"/>
        <v>26322.414</v>
      </c>
      <c r="J12" s="22">
        <f t="shared" si="0"/>
        <v>26365.414</v>
      </c>
      <c r="K12" s="22">
        <f t="shared" si="0"/>
        <v>26365.414</v>
      </c>
      <c r="L12" s="22">
        <f t="shared" si="0"/>
        <v>26365.414</v>
      </c>
      <c r="M12" s="22">
        <f t="shared" si="0"/>
        <v>26365.414</v>
      </c>
      <c r="N12" s="21"/>
      <c r="O12" s="4"/>
      <c r="P12" s="6"/>
    </row>
    <row r="13" spans="1:16" ht="17.25" customHeight="1">
      <c r="A13" s="3"/>
      <c r="B13" s="1" t="s">
        <v>8</v>
      </c>
      <c r="C13" s="16"/>
      <c r="D13" s="59">
        <f>SUM(E13:M13)</f>
        <v>0</v>
      </c>
      <c r="E13" s="2">
        <f aca="true" t="shared" si="1" ref="E13:M13">SUM(E33+E77+E141+E168)</f>
        <v>0</v>
      </c>
      <c r="F13" s="2">
        <f t="shared" si="1"/>
        <v>0</v>
      </c>
      <c r="G13" s="59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1"/>
      <c r="O13" s="4"/>
      <c r="P13" s="6"/>
    </row>
    <row r="14" spans="1:16" ht="20.25" customHeight="1">
      <c r="A14" s="3"/>
      <c r="B14" s="1" t="s">
        <v>9</v>
      </c>
      <c r="C14" s="16"/>
      <c r="D14" s="59">
        <f>SUM(E14:M14)</f>
        <v>25060.300000000007</v>
      </c>
      <c r="E14" s="2">
        <f>SUM(E34+E78+E142+E169)</f>
        <v>3858.7999999999997</v>
      </c>
      <c r="F14" s="2">
        <f>SUM(F34+F78+F142+F169)</f>
        <v>196.8</v>
      </c>
      <c r="G14" s="59">
        <f>SUM(G34+G78+G142+G169)</f>
        <v>201.5</v>
      </c>
      <c r="H14" s="2">
        <f>SUM(H34+H78+H142+H169+H211)</f>
        <v>19772.2</v>
      </c>
      <c r="I14" s="2">
        <f>SUM(I34+I78+I142+I169)</f>
        <v>206.2</v>
      </c>
      <c r="J14" s="2">
        <f>SUM(J34+J78+J142+J169)</f>
        <v>206.2</v>
      </c>
      <c r="K14" s="2">
        <f>SUM(K34+K78+K142+K169)</f>
        <v>206.2</v>
      </c>
      <c r="L14" s="2">
        <f>SUM(L34+L78+L142+L169)</f>
        <v>206.2</v>
      </c>
      <c r="M14" s="2">
        <f>SUM(M34+M78+M142+M169)</f>
        <v>206.2</v>
      </c>
      <c r="N14" s="1"/>
      <c r="O14" s="4"/>
      <c r="P14" s="6"/>
    </row>
    <row r="15" spans="1:16" ht="17.25" customHeight="1">
      <c r="A15" s="3"/>
      <c r="B15" s="1" t="s">
        <v>10</v>
      </c>
      <c r="C15" s="16"/>
      <c r="D15" s="59">
        <f>SUM(E15:M15)</f>
        <v>516353.5465299999</v>
      </c>
      <c r="E15" s="2">
        <f aca="true" t="shared" si="2" ref="E15:M15">SUM(E20+E30+E25)</f>
        <v>98862.3</v>
      </c>
      <c r="F15" s="2">
        <f t="shared" si="2"/>
        <v>86097.7</v>
      </c>
      <c r="G15" s="59">
        <f t="shared" si="2"/>
        <v>89100.9499</v>
      </c>
      <c r="H15" s="2">
        <f t="shared" si="2"/>
        <v>111539.52663000001</v>
      </c>
      <c r="I15" s="2">
        <f t="shared" si="2"/>
        <v>26116.214</v>
      </c>
      <c r="J15" s="2">
        <f t="shared" si="2"/>
        <v>26159.214</v>
      </c>
      <c r="K15" s="2">
        <f t="shared" si="2"/>
        <v>26159.214</v>
      </c>
      <c r="L15" s="2">
        <f t="shared" si="2"/>
        <v>26159.214</v>
      </c>
      <c r="M15" s="2">
        <f t="shared" si="2"/>
        <v>26159.214</v>
      </c>
      <c r="N15" s="1"/>
      <c r="O15" s="4"/>
      <c r="P15" s="6"/>
    </row>
    <row r="16" spans="1:16" ht="15.75" customHeight="1">
      <c r="A16" s="3"/>
      <c r="B16" s="1" t="s">
        <v>11</v>
      </c>
      <c r="C16" s="16"/>
      <c r="D16" s="59">
        <f>SUM(E16:M16)</f>
        <v>0</v>
      </c>
      <c r="E16" s="2">
        <f aca="true" t="shared" si="3" ref="E16:M16">SUM(E36+E80+E144+E171)</f>
        <v>0</v>
      </c>
      <c r="F16" s="2">
        <f t="shared" si="3"/>
        <v>0</v>
      </c>
      <c r="G16" s="59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1"/>
      <c r="O16" s="4"/>
      <c r="P16" s="6"/>
    </row>
    <row r="17" spans="1:16" ht="20.25" customHeight="1">
      <c r="A17" s="27" t="s">
        <v>16</v>
      </c>
      <c r="B17" s="28" t="s">
        <v>84</v>
      </c>
      <c r="C17" s="29"/>
      <c r="D17" s="30">
        <f aca="true" t="shared" si="4" ref="D17:M17">SUM(D18+D19+D20+D21)</f>
        <v>215871.78134000002</v>
      </c>
      <c r="E17" s="30">
        <f>SUM(E18+E19+E20+E21)</f>
        <v>29523.3</v>
      </c>
      <c r="F17" s="30">
        <f t="shared" si="4"/>
        <v>37390.3</v>
      </c>
      <c r="G17" s="30">
        <f t="shared" si="4"/>
        <v>43774.28981</v>
      </c>
      <c r="H17" s="30">
        <f t="shared" si="4"/>
        <v>73958.89153000001</v>
      </c>
      <c r="I17" s="30">
        <f t="shared" si="4"/>
        <v>6245</v>
      </c>
      <c r="J17" s="30">
        <f t="shared" si="4"/>
        <v>6245</v>
      </c>
      <c r="K17" s="30">
        <f t="shared" si="4"/>
        <v>6245</v>
      </c>
      <c r="L17" s="30">
        <f t="shared" si="4"/>
        <v>6245</v>
      </c>
      <c r="M17" s="30">
        <f t="shared" si="4"/>
        <v>6245</v>
      </c>
      <c r="N17" s="31"/>
      <c r="O17" s="4"/>
      <c r="P17" s="6"/>
    </row>
    <row r="18" spans="1:16" ht="16.5" customHeight="1">
      <c r="A18" s="3"/>
      <c r="B18" s="1" t="s">
        <v>8</v>
      </c>
      <c r="C18" s="16"/>
      <c r="D18" s="2">
        <f aca="true" t="shared" si="5" ref="D18:M18">SUM(D38+D82+D146+D173)</f>
        <v>0</v>
      </c>
      <c r="E18" s="2">
        <f t="shared" si="5"/>
        <v>0</v>
      </c>
      <c r="F18" s="2">
        <f t="shared" si="5"/>
        <v>0</v>
      </c>
      <c r="G18" s="59">
        <f t="shared" si="5"/>
        <v>0</v>
      </c>
      <c r="H18" s="2">
        <f t="shared" si="5"/>
        <v>0</v>
      </c>
      <c r="I18" s="2">
        <f t="shared" si="5"/>
        <v>0</v>
      </c>
      <c r="J18" s="2">
        <f t="shared" si="5"/>
        <v>0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1"/>
      <c r="O18" s="4"/>
      <c r="P18" s="6"/>
    </row>
    <row r="19" spans="1:16" ht="20.25" customHeight="1">
      <c r="A19" s="3"/>
      <c r="B19" s="1" t="s">
        <v>9</v>
      </c>
      <c r="C19" s="16"/>
      <c r="D19" s="2">
        <f>SUM(D39+D83+D147+D174+D211)</f>
        <v>19566</v>
      </c>
      <c r="E19" s="2">
        <f>SUM(E39+E83+E147+E174)</f>
        <v>0</v>
      </c>
      <c r="F19" s="2">
        <f>SUM(F39+F83+F147+F174)</f>
        <v>0</v>
      </c>
      <c r="G19" s="59">
        <f>SUM(G39+G83+G147+G174)</f>
        <v>0</v>
      </c>
      <c r="H19" s="2">
        <f>SUM(H39+H83+H147+H174+H211)</f>
        <v>19566</v>
      </c>
      <c r="I19" s="2">
        <f>SUM(I39+I83+I147+I174)</f>
        <v>0</v>
      </c>
      <c r="J19" s="2">
        <f>SUM(J39+J83+J147+J174)</f>
        <v>0</v>
      </c>
      <c r="K19" s="2">
        <f>SUM(K39+K83+K147+K174)</f>
        <v>0</v>
      </c>
      <c r="L19" s="2">
        <f>SUM(L39+L83+L147+L174)</f>
        <v>0</v>
      </c>
      <c r="M19" s="2">
        <f>SUM(M39+M83+M147+M174)</f>
        <v>0</v>
      </c>
      <c r="N19" s="1"/>
      <c r="O19" s="4"/>
      <c r="P19" s="6"/>
    </row>
    <row r="20" spans="1:16" ht="20.25" customHeight="1">
      <c r="A20" s="3"/>
      <c r="B20" s="1" t="s">
        <v>10</v>
      </c>
      <c r="C20" s="16"/>
      <c r="D20" s="2">
        <f>D40+D84+D148+D175+D212</f>
        <v>196305.78134000002</v>
      </c>
      <c r="E20" s="2">
        <f aca="true" t="shared" si="6" ref="E20:M20">E40+E84+E148+E175+E219</f>
        <v>29523.3</v>
      </c>
      <c r="F20" s="2">
        <f t="shared" si="6"/>
        <v>37390.3</v>
      </c>
      <c r="G20" s="2">
        <f t="shared" si="6"/>
        <v>43774.28981</v>
      </c>
      <c r="H20" s="2">
        <f t="shared" si="6"/>
        <v>54392.89153000001</v>
      </c>
      <c r="I20" s="2">
        <f t="shared" si="6"/>
        <v>6245</v>
      </c>
      <c r="J20" s="2">
        <f t="shared" si="6"/>
        <v>6245</v>
      </c>
      <c r="K20" s="2">
        <f t="shared" si="6"/>
        <v>6245</v>
      </c>
      <c r="L20" s="2">
        <f t="shared" si="6"/>
        <v>6245</v>
      </c>
      <c r="M20" s="2">
        <f t="shared" si="6"/>
        <v>6245</v>
      </c>
      <c r="N20" s="1"/>
      <c r="O20" s="4"/>
      <c r="P20" s="6"/>
    </row>
    <row r="21" spans="1:16" ht="15" customHeight="1">
      <c r="A21" s="3"/>
      <c r="B21" s="1" t="s">
        <v>11</v>
      </c>
      <c r="C21" s="16"/>
      <c r="D21" s="2">
        <f aca="true" t="shared" si="7" ref="D21:M21">SUM(D41+D85+D149+D176)</f>
        <v>0</v>
      </c>
      <c r="E21" s="2">
        <f t="shared" si="7"/>
        <v>0</v>
      </c>
      <c r="F21" s="2">
        <f t="shared" si="7"/>
        <v>0</v>
      </c>
      <c r="G21" s="59">
        <f t="shared" si="7"/>
        <v>0</v>
      </c>
      <c r="H21" s="2">
        <f t="shared" si="7"/>
        <v>0</v>
      </c>
      <c r="I21" s="2">
        <f t="shared" si="7"/>
        <v>0</v>
      </c>
      <c r="J21" s="2">
        <f t="shared" si="7"/>
        <v>0</v>
      </c>
      <c r="K21" s="2">
        <f t="shared" si="7"/>
        <v>0</v>
      </c>
      <c r="L21" s="2">
        <f t="shared" si="7"/>
        <v>0</v>
      </c>
      <c r="M21" s="2">
        <f t="shared" si="7"/>
        <v>0</v>
      </c>
      <c r="N21" s="1"/>
      <c r="O21" s="4"/>
      <c r="P21" s="6"/>
    </row>
    <row r="22" spans="1:16" ht="30.75" customHeight="1">
      <c r="A22" s="27" t="s">
        <v>15</v>
      </c>
      <c r="B22" s="28" t="s">
        <v>12</v>
      </c>
      <c r="C22" s="29"/>
      <c r="D22" s="30">
        <f aca="true" t="shared" si="8" ref="D22:M22">SUM(D23+D24+D25+D26)</f>
        <v>0</v>
      </c>
      <c r="E22" s="30">
        <f t="shared" si="8"/>
        <v>0</v>
      </c>
      <c r="F22" s="30">
        <f t="shared" si="8"/>
        <v>0</v>
      </c>
      <c r="G22" s="30">
        <f t="shared" si="8"/>
        <v>0</v>
      </c>
      <c r="H22" s="30">
        <f t="shared" si="8"/>
        <v>0</v>
      </c>
      <c r="I22" s="30">
        <f t="shared" si="8"/>
        <v>0</v>
      </c>
      <c r="J22" s="30">
        <f t="shared" si="8"/>
        <v>0</v>
      </c>
      <c r="K22" s="30">
        <f t="shared" si="8"/>
        <v>0</v>
      </c>
      <c r="L22" s="30">
        <f t="shared" si="8"/>
        <v>0</v>
      </c>
      <c r="M22" s="30">
        <f t="shared" si="8"/>
        <v>0</v>
      </c>
      <c r="N22" s="31"/>
      <c r="O22" s="4"/>
      <c r="P22" s="6"/>
    </row>
    <row r="23" spans="1:16" ht="20.25" customHeight="1">
      <c r="A23" s="3"/>
      <c r="B23" s="1" t="s">
        <v>8</v>
      </c>
      <c r="C23" s="16"/>
      <c r="D23" s="2">
        <f aca="true" t="shared" si="9" ref="D23:M23">SUM(D43+D102+D151+D178)</f>
        <v>0</v>
      </c>
      <c r="E23" s="2">
        <f t="shared" si="9"/>
        <v>0</v>
      </c>
      <c r="F23" s="2">
        <f t="shared" si="9"/>
        <v>0</v>
      </c>
      <c r="G23" s="59">
        <f t="shared" si="9"/>
        <v>0</v>
      </c>
      <c r="H23" s="2">
        <f t="shared" si="9"/>
        <v>0</v>
      </c>
      <c r="I23" s="2">
        <f t="shared" si="9"/>
        <v>0</v>
      </c>
      <c r="J23" s="2">
        <f t="shared" si="9"/>
        <v>0</v>
      </c>
      <c r="K23" s="2">
        <f t="shared" si="9"/>
        <v>0</v>
      </c>
      <c r="L23" s="2">
        <f t="shared" si="9"/>
        <v>0</v>
      </c>
      <c r="M23" s="2">
        <f t="shared" si="9"/>
        <v>0</v>
      </c>
      <c r="N23" s="1"/>
      <c r="O23" s="4"/>
      <c r="P23" s="6"/>
    </row>
    <row r="24" spans="1:16" ht="20.25" customHeight="1">
      <c r="A24" s="3"/>
      <c r="B24" s="1" t="s">
        <v>9</v>
      </c>
      <c r="C24" s="16"/>
      <c r="D24" s="2">
        <f aca="true" t="shared" si="10" ref="D24:M24">SUM(D44+D103+D152+D179)</f>
        <v>0</v>
      </c>
      <c r="E24" s="2">
        <f t="shared" si="10"/>
        <v>0</v>
      </c>
      <c r="F24" s="2">
        <f t="shared" si="10"/>
        <v>0</v>
      </c>
      <c r="G24" s="59">
        <f t="shared" si="10"/>
        <v>0</v>
      </c>
      <c r="H24" s="2">
        <f t="shared" si="10"/>
        <v>0</v>
      </c>
      <c r="I24" s="2">
        <f t="shared" si="10"/>
        <v>0</v>
      </c>
      <c r="J24" s="2">
        <f t="shared" si="10"/>
        <v>0</v>
      </c>
      <c r="K24" s="2">
        <f t="shared" si="10"/>
        <v>0</v>
      </c>
      <c r="L24" s="2">
        <f t="shared" si="10"/>
        <v>0</v>
      </c>
      <c r="M24" s="2">
        <f t="shared" si="10"/>
        <v>0</v>
      </c>
      <c r="N24" s="1"/>
      <c r="O24" s="4"/>
      <c r="P24" s="6"/>
    </row>
    <row r="25" spans="1:16" ht="20.25" customHeight="1">
      <c r="A25" s="3"/>
      <c r="B25" s="1" t="s">
        <v>10</v>
      </c>
      <c r="C25" s="16"/>
      <c r="D25" s="2">
        <f aca="true" t="shared" si="11" ref="D25:M25">SUM(D45+D104+D153+D180)</f>
        <v>0</v>
      </c>
      <c r="E25" s="2">
        <f t="shared" si="11"/>
        <v>0</v>
      </c>
      <c r="F25" s="2">
        <f t="shared" si="11"/>
        <v>0</v>
      </c>
      <c r="G25" s="59">
        <f t="shared" si="11"/>
        <v>0</v>
      </c>
      <c r="H25" s="2">
        <f t="shared" si="11"/>
        <v>0</v>
      </c>
      <c r="I25" s="2">
        <f t="shared" si="11"/>
        <v>0</v>
      </c>
      <c r="J25" s="2">
        <f t="shared" si="11"/>
        <v>0</v>
      </c>
      <c r="K25" s="2">
        <f t="shared" si="11"/>
        <v>0</v>
      </c>
      <c r="L25" s="2">
        <f t="shared" si="11"/>
        <v>0</v>
      </c>
      <c r="M25" s="2">
        <f t="shared" si="11"/>
        <v>0</v>
      </c>
      <c r="N25" s="1"/>
      <c r="O25" s="4"/>
      <c r="P25" s="6"/>
    </row>
    <row r="26" spans="1:16" ht="20.25" customHeight="1">
      <c r="A26" s="3"/>
      <c r="B26" s="1" t="s">
        <v>11</v>
      </c>
      <c r="C26" s="16"/>
      <c r="D26" s="2">
        <f aca="true" t="shared" si="12" ref="D26:M26">SUM(D46+D105+D154+D181)</f>
        <v>0</v>
      </c>
      <c r="E26" s="2">
        <f t="shared" si="12"/>
        <v>0</v>
      </c>
      <c r="F26" s="2">
        <f t="shared" si="12"/>
        <v>0</v>
      </c>
      <c r="G26" s="59">
        <f t="shared" si="12"/>
        <v>0</v>
      </c>
      <c r="H26" s="2">
        <f t="shared" si="12"/>
        <v>0</v>
      </c>
      <c r="I26" s="2">
        <f t="shared" si="12"/>
        <v>0</v>
      </c>
      <c r="J26" s="2">
        <f t="shared" si="12"/>
        <v>0</v>
      </c>
      <c r="K26" s="2">
        <f t="shared" si="12"/>
        <v>0</v>
      </c>
      <c r="L26" s="2">
        <f t="shared" si="12"/>
        <v>0</v>
      </c>
      <c r="M26" s="2">
        <f t="shared" si="12"/>
        <v>0</v>
      </c>
      <c r="N26" s="1"/>
      <c r="O26" s="4"/>
      <c r="P26" s="6"/>
    </row>
    <row r="27" spans="1:16" ht="20.25" customHeight="1">
      <c r="A27" s="27" t="s">
        <v>17</v>
      </c>
      <c r="B27" s="28" t="s">
        <v>85</v>
      </c>
      <c r="C27" s="29"/>
      <c r="D27" s="30">
        <f aca="true" t="shared" si="13" ref="D27:M27">SUM(D28:D31)</f>
        <v>325542.06519</v>
      </c>
      <c r="E27" s="30">
        <f t="shared" si="13"/>
        <v>73197.8</v>
      </c>
      <c r="F27" s="30">
        <f t="shared" si="13"/>
        <v>48904.2</v>
      </c>
      <c r="G27" s="30">
        <f t="shared" si="13"/>
        <v>45528.160090000005</v>
      </c>
      <c r="H27" s="30">
        <f t="shared" si="13"/>
        <v>57352.8351</v>
      </c>
      <c r="I27" s="30">
        <f t="shared" si="13"/>
        <v>20077.414</v>
      </c>
      <c r="J27" s="30">
        <f t="shared" si="13"/>
        <v>20120.414</v>
      </c>
      <c r="K27" s="30">
        <f t="shared" si="13"/>
        <v>20120.414</v>
      </c>
      <c r="L27" s="30">
        <f t="shared" si="13"/>
        <v>20120.414</v>
      </c>
      <c r="M27" s="30">
        <f t="shared" si="13"/>
        <v>20120.414</v>
      </c>
      <c r="N27" s="31"/>
      <c r="O27" s="4"/>
      <c r="P27" s="6"/>
    </row>
    <row r="28" spans="1:16" ht="20.25" customHeight="1">
      <c r="A28" s="3"/>
      <c r="B28" s="1" t="s">
        <v>8</v>
      </c>
      <c r="C28" s="16"/>
      <c r="D28" s="2">
        <f aca="true" t="shared" si="14" ref="D28:M28">SUM(D48+D107+D156+D183)</f>
        <v>0</v>
      </c>
      <c r="E28" s="2">
        <f t="shared" si="14"/>
        <v>0</v>
      </c>
      <c r="F28" s="2">
        <f t="shared" si="14"/>
        <v>0</v>
      </c>
      <c r="G28" s="59">
        <f t="shared" si="14"/>
        <v>0</v>
      </c>
      <c r="H28" s="2">
        <f t="shared" si="14"/>
        <v>0</v>
      </c>
      <c r="I28" s="2">
        <f t="shared" si="14"/>
        <v>0</v>
      </c>
      <c r="J28" s="2">
        <f t="shared" si="14"/>
        <v>0</v>
      </c>
      <c r="K28" s="2">
        <f t="shared" si="14"/>
        <v>0</v>
      </c>
      <c r="L28" s="2">
        <f t="shared" si="14"/>
        <v>0</v>
      </c>
      <c r="M28" s="2">
        <f t="shared" si="14"/>
        <v>0</v>
      </c>
      <c r="N28" s="1"/>
      <c r="O28" s="4"/>
      <c r="P28" s="6"/>
    </row>
    <row r="29" spans="1:16" ht="20.25" customHeight="1">
      <c r="A29" s="3"/>
      <c r="B29" s="1" t="s">
        <v>9</v>
      </c>
      <c r="C29" s="16"/>
      <c r="D29" s="2">
        <f>SUM(D49+D108+D184+D157)</f>
        <v>5494.3</v>
      </c>
      <c r="E29" s="2">
        <f aca="true" t="shared" si="15" ref="E29:M29">SUM(E49+E108+E157+E184)</f>
        <v>3858.7999999999997</v>
      </c>
      <c r="F29" s="2">
        <f t="shared" si="15"/>
        <v>196.8</v>
      </c>
      <c r="G29" s="59">
        <f t="shared" si="15"/>
        <v>201.5</v>
      </c>
      <c r="H29" s="2">
        <f t="shared" si="15"/>
        <v>206.2</v>
      </c>
      <c r="I29" s="2">
        <f t="shared" si="15"/>
        <v>206.2</v>
      </c>
      <c r="J29" s="2">
        <f t="shared" si="15"/>
        <v>206.2</v>
      </c>
      <c r="K29" s="2">
        <f t="shared" si="15"/>
        <v>206.2</v>
      </c>
      <c r="L29" s="2">
        <f t="shared" si="15"/>
        <v>206.2</v>
      </c>
      <c r="M29" s="2">
        <f t="shared" si="15"/>
        <v>206.2</v>
      </c>
      <c r="N29" s="1"/>
      <c r="O29" s="4"/>
      <c r="P29" s="6"/>
    </row>
    <row r="30" spans="1:16" ht="20.25" customHeight="1">
      <c r="A30" s="3"/>
      <c r="B30" s="1" t="s">
        <v>10</v>
      </c>
      <c r="C30" s="16"/>
      <c r="D30" s="2">
        <f>D50+D109+D158+D185+D234</f>
        <v>320047.76519</v>
      </c>
      <c r="E30" s="2">
        <f>SUM(E50+E109+E185+E158)</f>
        <v>69339</v>
      </c>
      <c r="F30" s="2">
        <f>SUM(F50+F109+F185+F158)</f>
        <v>48707.399999999994</v>
      </c>
      <c r="G30" s="59">
        <f>SUM(G50+G109+G185+G158)+G234</f>
        <v>45326.660090000005</v>
      </c>
      <c r="H30" s="2">
        <f>SUM(H50+H109+H185+H158+H234)</f>
        <v>57146.6351</v>
      </c>
      <c r="I30" s="2">
        <f>SUM(I50+I109+I185+I158)+I234</f>
        <v>19871.214</v>
      </c>
      <c r="J30" s="2">
        <f>SUM(J50+J109+J185+J158)+J234</f>
        <v>19914.214</v>
      </c>
      <c r="K30" s="2">
        <f>SUM(K50+K109+K185+K158)+K234</f>
        <v>19914.214</v>
      </c>
      <c r="L30" s="2">
        <f>SUM(L50+L109+L185+L158)+L234</f>
        <v>19914.214</v>
      </c>
      <c r="M30" s="2">
        <f>SUM(M50+M109+M185+M158)+M234</f>
        <v>19914.214</v>
      </c>
      <c r="N30" s="1"/>
      <c r="O30" s="4"/>
      <c r="P30" s="6"/>
    </row>
    <row r="31" spans="1:16" ht="21" customHeight="1">
      <c r="A31" s="3"/>
      <c r="B31" s="1" t="s">
        <v>11</v>
      </c>
      <c r="C31" s="16"/>
      <c r="D31" s="2">
        <f aca="true" t="shared" si="16" ref="D31:M31">SUM(D51+D110+D159+D186)</f>
        <v>0</v>
      </c>
      <c r="E31" s="2">
        <f t="shared" si="16"/>
        <v>0</v>
      </c>
      <c r="F31" s="2">
        <f t="shared" si="16"/>
        <v>0</v>
      </c>
      <c r="G31" s="59">
        <f t="shared" si="16"/>
        <v>0</v>
      </c>
      <c r="H31" s="2">
        <f t="shared" si="16"/>
        <v>0</v>
      </c>
      <c r="I31" s="2">
        <f t="shared" si="16"/>
        <v>0</v>
      </c>
      <c r="J31" s="2">
        <f t="shared" si="16"/>
        <v>0</v>
      </c>
      <c r="K31" s="2">
        <f t="shared" si="16"/>
        <v>0</v>
      </c>
      <c r="L31" s="2">
        <f t="shared" si="16"/>
        <v>0</v>
      </c>
      <c r="M31" s="2">
        <f t="shared" si="16"/>
        <v>0</v>
      </c>
      <c r="N31" s="1"/>
      <c r="O31" s="4"/>
      <c r="P31" s="6"/>
    </row>
    <row r="32" spans="1:16" ht="93" customHeight="1">
      <c r="A32" s="23" t="s">
        <v>18</v>
      </c>
      <c r="B32" s="32" t="s">
        <v>86</v>
      </c>
      <c r="C32" s="26" t="s">
        <v>41</v>
      </c>
      <c r="D32" s="25">
        <f aca="true" t="shared" si="17" ref="D32:M32">SUM(D33:D36)</f>
        <v>91481.42402</v>
      </c>
      <c r="E32" s="25">
        <f t="shared" si="17"/>
        <v>15801</v>
      </c>
      <c r="F32" s="25">
        <f t="shared" si="17"/>
        <v>12084.7</v>
      </c>
      <c r="G32" s="25">
        <f t="shared" si="17"/>
        <v>11833.65657</v>
      </c>
      <c r="H32" s="25">
        <f t="shared" si="17"/>
        <v>11057.06745</v>
      </c>
      <c r="I32" s="25">
        <f t="shared" si="17"/>
        <v>8141</v>
      </c>
      <c r="J32" s="25">
        <f t="shared" si="17"/>
        <v>8141</v>
      </c>
      <c r="K32" s="25">
        <f t="shared" si="17"/>
        <v>8141</v>
      </c>
      <c r="L32" s="25">
        <f t="shared" si="17"/>
        <v>8141</v>
      </c>
      <c r="M32" s="25">
        <f t="shared" si="17"/>
        <v>8141</v>
      </c>
      <c r="N32" s="33"/>
      <c r="O32" s="4"/>
      <c r="P32" s="6"/>
    </row>
    <row r="33" spans="1:16" ht="16.5" customHeight="1">
      <c r="A33" s="3"/>
      <c r="B33" s="1" t="s">
        <v>8</v>
      </c>
      <c r="C33" s="16"/>
      <c r="D33" s="2">
        <f aca="true" t="shared" si="18" ref="D33:I36">SUM(D38+D43+D48)</f>
        <v>0</v>
      </c>
      <c r="E33" s="2">
        <f t="shared" si="18"/>
        <v>0</v>
      </c>
      <c r="F33" s="2">
        <f t="shared" si="18"/>
        <v>0</v>
      </c>
      <c r="G33" s="59">
        <f t="shared" si="18"/>
        <v>0</v>
      </c>
      <c r="H33" s="2">
        <f t="shared" si="18"/>
        <v>0</v>
      </c>
      <c r="I33" s="2">
        <f t="shared" si="18"/>
        <v>0</v>
      </c>
      <c r="J33" s="2">
        <f aca="true" t="shared" si="19" ref="J33:M36">SUM(J38+J43+J48)</f>
        <v>0</v>
      </c>
      <c r="K33" s="2">
        <f t="shared" si="19"/>
        <v>0</v>
      </c>
      <c r="L33" s="2">
        <f t="shared" si="19"/>
        <v>0</v>
      </c>
      <c r="M33" s="2">
        <f t="shared" si="19"/>
        <v>0</v>
      </c>
      <c r="N33" s="1"/>
      <c r="O33" s="4"/>
      <c r="P33" s="6"/>
    </row>
    <row r="34" spans="1:16" ht="15" customHeight="1">
      <c r="A34" s="3"/>
      <c r="B34" s="1" t="s">
        <v>9</v>
      </c>
      <c r="C34" s="16"/>
      <c r="D34" s="2">
        <f t="shared" si="18"/>
        <v>0</v>
      </c>
      <c r="E34" s="2">
        <f t="shared" si="18"/>
        <v>0</v>
      </c>
      <c r="F34" s="2">
        <f t="shared" si="18"/>
        <v>0</v>
      </c>
      <c r="G34" s="59">
        <f t="shared" si="18"/>
        <v>0</v>
      </c>
      <c r="H34" s="2">
        <f t="shared" si="18"/>
        <v>0</v>
      </c>
      <c r="I34" s="2">
        <f t="shared" si="18"/>
        <v>0</v>
      </c>
      <c r="J34" s="2">
        <f t="shared" si="19"/>
        <v>0</v>
      </c>
      <c r="K34" s="2">
        <f t="shared" si="19"/>
        <v>0</v>
      </c>
      <c r="L34" s="2">
        <f t="shared" si="19"/>
        <v>0</v>
      </c>
      <c r="M34" s="2">
        <f t="shared" si="19"/>
        <v>0</v>
      </c>
      <c r="N34" s="1"/>
      <c r="O34" s="4"/>
      <c r="P34" s="6"/>
    </row>
    <row r="35" spans="1:16" ht="16.5" customHeight="1">
      <c r="A35" s="3"/>
      <c r="B35" s="1" t="s">
        <v>10</v>
      </c>
      <c r="C35" s="16"/>
      <c r="D35" s="2">
        <f>SUM(D40+D45+D50)</f>
        <v>91481.42402</v>
      </c>
      <c r="E35" s="2">
        <f>SUM(E40+E45+E50)</f>
        <v>15801</v>
      </c>
      <c r="F35" s="2">
        <f t="shared" si="18"/>
        <v>12084.7</v>
      </c>
      <c r="G35" s="59">
        <f t="shared" si="18"/>
        <v>11833.65657</v>
      </c>
      <c r="H35" s="2">
        <f t="shared" si="18"/>
        <v>11057.06745</v>
      </c>
      <c r="I35" s="2">
        <f t="shared" si="18"/>
        <v>8141</v>
      </c>
      <c r="J35" s="2">
        <f t="shared" si="19"/>
        <v>8141</v>
      </c>
      <c r="K35" s="2">
        <f t="shared" si="19"/>
        <v>8141</v>
      </c>
      <c r="L35" s="2">
        <f t="shared" si="19"/>
        <v>8141</v>
      </c>
      <c r="M35" s="2">
        <f t="shared" si="19"/>
        <v>8141</v>
      </c>
      <c r="N35" s="1"/>
      <c r="O35" s="4"/>
      <c r="P35" s="6"/>
    </row>
    <row r="36" spans="1:16" ht="16.5" customHeight="1">
      <c r="A36" s="3"/>
      <c r="B36" s="1" t="s">
        <v>11</v>
      </c>
      <c r="C36" s="16"/>
      <c r="D36" s="2">
        <f t="shared" si="18"/>
        <v>0</v>
      </c>
      <c r="E36" s="2">
        <f t="shared" si="18"/>
        <v>0</v>
      </c>
      <c r="F36" s="2">
        <f t="shared" si="18"/>
        <v>0</v>
      </c>
      <c r="G36" s="59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9"/>
        <v>0</v>
      </c>
      <c r="K36" s="2">
        <f t="shared" si="19"/>
        <v>0</v>
      </c>
      <c r="L36" s="2">
        <f t="shared" si="19"/>
        <v>0</v>
      </c>
      <c r="M36" s="2">
        <f t="shared" si="19"/>
        <v>0</v>
      </c>
      <c r="N36" s="1"/>
      <c r="O36" s="4"/>
      <c r="P36" s="6"/>
    </row>
    <row r="37" spans="1:16" ht="48" customHeight="1">
      <c r="A37" s="27" t="s">
        <v>19</v>
      </c>
      <c r="B37" s="28" t="s">
        <v>13</v>
      </c>
      <c r="C37" s="29"/>
      <c r="D37" s="30">
        <f aca="true" t="shared" si="20" ref="D37:I37">SUM(D38+D39+D40+D41)</f>
        <v>0</v>
      </c>
      <c r="E37" s="30">
        <f t="shared" si="20"/>
        <v>0</v>
      </c>
      <c r="F37" s="30">
        <f t="shared" si="20"/>
        <v>0</v>
      </c>
      <c r="G37" s="30">
        <f t="shared" si="20"/>
        <v>0</v>
      </c>
      <c r="H37" s="30">
        <f t="shared" si="20"/>
        <v>0</v>
      </c>
      <c r="I37" s="30">
        <f t="shared" si="20"/>
        <v>0</v>
      </c>
      <c r="J37" s="30">
        <f>SUM(J38+J39+J40+J41)</f>
        <v>0</v>
      </c>
      <c r="K37" s="30">
        <f>SUM(K38+K39+K40+K41)</f>
        <v>0</v>
      </c>
      <c r="L37" s="30">
        <f>SUM(L38+L39+L40+L41)</f>
        <v>0</v>
      </c>
      <c r="M37" s="30">
        <f>SUM(M38+M39+M40+M41)</f>
        <v>0</v>
      </c>
      <c r="N37" s="31"/>
      <c r="O37" s="4"/>
      <c r="P37" s="6"/>
    </row>
    <row r="38" spans="1:16" ht="16.5" customHeight="1">
      <c r="A38" s="3"/>
      <c r="B38" s="1" t="s">
        <v>8</v>
      </c>
      <c r="C38" s="16"/>
      <c r="D38" s="2">
        <v>0</v>
      </c>
      <c r="E38" s="2">
        <v>0</v>
      </c>
      <c r="F38" s="2">
        <v>0</v>
      </c>
      <c r="G38" s="59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"/>
      <c r="O38" s="4"/>
      <c r="P38" s="6"/>
    </row>
    <row r="39" spans="1:16" ht="14.25" customHeight="1">
      <c r="A39" s="3"/>
      <c r="B39" s="1" t="s">
        <v>9</v>
      </c>
      <c r="C39" s="16"/>
      <c r="D39" s="2">
        <v>0</v>
      </c>
      <c r="E39" s="2">
        <v>0</v>
      </c>
      <c r="F39" s="2">
        <v>0</v>
      </c>
      <c r="G39" s="59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"/>
      <c r="O39" s="4"/>
      <c r="P39" s="6"/>
    </row>
    <row r="40" spans="1:16" ht="15.75" customHeight="1">
      <c r="A40" s="3"/>
      <c r="B40" s="1" t="s">
        <v>10</v>
      </c>
      <c r="C40" s="16"/>
      <c r="D40" s="2">
        <v>0</v>
      </c>
      <c r="E40" s="2">
        <v>0</v>
      </c>
      <c r="F40" s="2">
        <v>0</v>
      </c>
      <c r="G40" s="59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"/>
      <c r="O40" s="4"/>
      <c r="P40" s="6"/>
    </row>
    <row r="41" spans="1:16" ht="17.25" customHeight="1">
      <c r="A41" s="3"/>
      <c r="B41" s="1" t="s">
        <v>11</v>
      </c>
      <c r="C41" s="16"/>
      <c r="D41" s="2">
        <v>0</v>
      </c>
      <c r="E41" s="2">
        <v>0</v>
      </c>
      <c r="F41" s="2">
        <v>0</v>
      </c>
      <c r="G41" s="59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"/>
      <c r="O41" s="4"/>
      <c r="P41" s="6"/>
    </row>
    <row r="42" spans="1:16" ht="63.75" customHeight="1">
      <c r="A42" s="27" t="s">
        <v>31</v>
      </c>
      <c r="B42" s="28" t="s">
        <v>14</v>
      </c>
      <c r="C42" s="29"/>
      <c r="D42" s="30">
        <f aca="true" t="shared" si="21" ref="D42:I42">SUM(D43+D44+D45+D46)</f>
        <v>0</v>
      </c>
      <c r="E42" s="30">
        <f t="shared" si="21"/>
        <v>0</v>
      </c>
      <c r="F42" s="30">
        <f t="shared" si="21"/>
        <v>0</v>
      </c>
      <c r="G42" s="30">
        <f t="shared" si="21"/>
        <v>0</v>
      </c>
      <c r="H42" s="30">
        <f t="shared" si="21"/>
        <v>0</v>
      </c>
      <c r="I42" s="30">
        <f t="shared" si="21"/>
        <v>0</v>
      </c>
      <c r="J42" s="30">
        <f>SUM(J43+J44+J45+J46)</f>
        <v>0</v>
      </c>
      <c r="K42" s="30">
        <f>SUM(K43+K44+K45+K46)</f>
        <v>0</v>
      </c>
      <c r="L42" s="30">
        <f>SUM(L43+L44+L45+L46)</f>
        <v>0</v>
      </c>
      <c r="M42" s="30">
        <f>SUM(M43+M44+M45+M46)</f>
        <v>0</v>
      </c>
      <c r="N42" s="31"/>
      <c r="O42" s="4"/>
      <c r="P42" s="6"/>
    </row>
    <row r="43" spans="1:16" ht="18.75" customHeight="1">
      <c r="A43" s="3"/>
      <c r="B43" s="1" t="s">
        <v>8</v>
      </c>
      <c r="C43" s="16"/>
      <c r="D43" s="2">
        <v>0</v>
      </c>
      <c r="E43" s="2">
        <v>0</v>
      </c>
      <c r="F43" s="2">
        <v>0</v>
      </c>
      <c r="G43" s="59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"/>
      <c r="O43" s="4"/>
      <c r="P43" s="6"/>
    </row>
    <row r="44" spans="1:16" ht="20.25" customHeight="1">
      <c r="A44" s="3"/>
      <c r="B44" s="1" t="s">
        <v>9</v>
      </c>
      <c r="C44" s="16"/>
      <c r="D44" s="2">
        <v>0</v>
      </c>
      <c r="E44" s="2">
        <v>0</v>
      </c>
      <c r="F44" s="2">
        <v>0</v>
      </c>
      <c r="G44" s="59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"/>
      <c r="O44" s="4"/>
      <c r="P44" s="6"/>
    </row>
    <row r="45" spans="1:16" ht="20.25" customHeight="1">
      <c r="A45" s="3"/>
      <c r="B45" s="1" t="s">
        <v>10</v>
      </c>
      <c r="C45" s="16"/>
      <c r="D45" s="2">
        <v>0</v>
      </c>
      <c r="E45" s="2">
        <v>0</v>
      </c>
      <c r="F45" s="2">
        <v>0</v>
      </c>
      <c r="G45" s="59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"/>
      <c r="O45" s="4"/>
      <c r="P45" s="6"/>
    </row>
    <row r="46" spans="1:16" ht="20.25" customHeight="1">
      <c r="A46" s="3"/>
      <c r="B46" s="1" t="s">
        <v>11</v>
      </c>
      <c r="C46" s="16"/>
      <c r="D46" s="2">
        <v>0</v>
      </c>
      <c r="E46" s="2">
        <v>0</v>
      </c>
      <c r="F46" s="2">
        <v>0</v>
      </c>
      <c r="G46" s="59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"/>
      <c r="O46" s="4"/>
      <c r="P46" s="6"/>
    </row>
    <row r="47" spans="1:16" ht="32.25" customHeight="1">
      <c r="A47" s="27" t="s">
        <v>20</v>
      </c>
      <c r="B47" s="28" t="s">
        <v>87</v>
      </c>
      <c r="C47" s="29"/>
      <c r="D47" s="30">
        <f aca="true" t="shared" si="22" ref="D47:I47">SUM(D48:D51)</f>
        <v>91481.42402</v>
      </c>
      <c r="E47" s="30">
        <f t="shared" si="22"/>
        <v>15801</v>
      </c>
      <c r="F47" s="30">
        <f t="shared" si="22"/>
        <v>12084.7</v>
      </c>
      <c r="G47" s="30">
        <f t="shared" si="22"/>
        <v>11833.65657</v>
      </c>
      <c r="H47" s="30">
        <f t="shared" si="22"/>
        <v>11057.06745</v>
      </c>
      <c r="I47" s="30">
        <f t="shared" si="22"/>
        <v>8141</v>
      </c>
      <c r="J47" s="30">
        <f>SUM(J48:J51)</f>
        <v>8141</v>
      </c>
      <c r="K47" s="30">
        <f>SUM(K48:K51)</f>
        <v>8141</v>
      </c>
      <c r="L47" s="30">
        <f>SUM(L48:L51)</f>
        <v>8141</v>
      </c>
      <c r="M47" s="30">
        <f>SUM(M48:M51)</f>
        <v>8141</v>
      </c>
      <c r="N47" s="31"/>
      <c r="O47" s="4"/>
      <c r="P47" s="6"/>
    </row>
    <row r="48" spans="1:16" ht="20.25" customHeight="1">
      <c r="A48" s="3"/>
      <c r="B48" s="1" t="s">
        <v>8</v>
      </c>
      <c r="C48" s="16"/>
      <c r="D48" s="2">
        <f>SUM(E48:M48)</f>
        <v>0</v>
      </c>
      <c r="E48" s="2">
        <f>SUM(E55+E60+E66+E72)</f>
        <v>0</v>
      </c>
      <c r="F48" s="2">
        <f>SUM(F55+F60+F66+F72)</f>
        <v>0</v>
      </c>
      <c r="G48" s="59">
        <f>SUM(G55+G60+G66+G72)</f>
        <v>0</v>
      </c>
      <c r="H48" s="2">
        <f>SUM(H55+H60+H66+H72)</f>
        <v>0</v>
      </c>
      <c r="I48" s="2">
        <f>SUM(I55+I60+I66+I72)</f>
        <v>0</v>
      </c>
      <c r="J48" s="2">
        <f aca="true" t="shared" si="23" ref="J48:M51">SUM(J55+J60+J66+J72)</f>
        <v>0</v>
      </c>
      <c r="K48" s="2">
        <f t="shared" si="23"/>
        <v>0</v>
      </c>
      <c r="L48" s="2">
        <f t="shared" si="23"/>
        <v>0</v>
      </c>
      <c r="M48" s="2">
        <f t="shared" si="23"/>
        <v>0</v>
      </c>
      <c r="N48" s="1"/>
      <c r="O48" s="4"/>
      <c r="P48" s="6"/>
    </row>
    <row r="49" spans="1:16" ht="20.25" customHeight="1">
      <c r="A49" s="3"/>
      <c r="B49" s="1" t="s">
        <v>9</v>
      </c>
      <c r="C49" s="16"/>
      <c r="D49" s="2">
        <f>SUM(E49:M49)</f>
        <v>0</v>
      </c>
      <c r="E49" s="2">
        <f aca="true" t="shared" si="24" ref="E49:I51">SUM(E56+E61+E67+E73)</f>
        <v>0</v>
      </c>
      <c r="F49" s="2">
        <f t="shared" si="24"/>
        <v>0</v>
      </c>
      <c r="G49" s="59">
        <f t="shared" si="24"/>
        <v>0</v>
      </c>
      <c r="H49" s="2">
        <f t="shared" si="24"/>
        <v>0</v>
      </c>
      <c r="I49" s="2">
        <f t="shared" si="24"/>
        <v>0</v>
      </c>
      <c r="J49" s="2">
        <f t="shared" si="23"/>
        <v>0</v>
      </c>
      <c r="K49" s="2">
        <f t="shared" si="23"/>
        <v>0</v>
      </c>
      <c r="L49" s="2">
        <f t="shared" si="23"/>
        <v>0</v>
      </c>
      <c r="M49" s="2">
        <f t="shared" si="23"/>
        <v>0</v>
      </c>
      <c r="N49" s="1"/>
      <c r="O49" s="4"/>
      <c r="P49" s="6"/>
    </row>
    <row r="50" spans="1:16" ht="20.25" customHeight="1">
      <c r="A50" s="3"/>
      <c r="B50" s="1" t="s">
        <v>10</v>
      </c>
      <c r="C50" s="16"/>
      <c r="D50" s="2">
        <f>SUM(E50:M50)</f>
        <v>91481.42402</v>
      </c>
      <c r="E50" s="2">
        <f>SUM(E57+E62+E68+E74)</f>
        <v>15801</v>
      </c>
      <c r="F50" s="2">
        <f>SUM(F57+F62+F68+F74)</f>
        <v>12084.7</v>
      </c>
      <c r="G50" s="59">
        <f>SUM(G57+G62+G68+G74)</f>
        <v>11833.65657</v>
      </c>
      <c r="H50" s="2">
        <f>SUM(H57+H62+H68+H74)</f>
        <v>11057.06745</v>
      </c>
      <c r="I50" s="2">
        <f>SUM(I57+I62+I68+I74)</f>
        <v>8141</v>
      </c>
      <c r="J50" s="2">
        <f t="shared" si="23"/>
        <v>8141</v>
      </c>
      <c r="K50" s="2">
        <f t="shared" si="23"/>
        <v>8141</v>
      </c>
      <c r="L50" s="2">
        <f t="shared" si="23"/>
        <v>8141</v>
      </c>
      <c r="M50" s="2">
        <f t="shared" si="23"/>
        <v>8141</v>
      </c>
      <c r="N50" s="1"/>
      <c r="O50" s="4"/>
      <c r="P50" s="6"/>
    </row>
    <row r="51" spans="1:16" ht="20.25" customHeight="1">
      <c r="A51" s="3"/>
      <c r="B51" s="1" t="s">
        <v>11</v>
      </c>
      <c r="C51" s="16"/>
      <c r="D51" s="2">
        <f>SUM(E51:M51)</f>
        <v>0</v>
      </c>
      <c r="E51" s="2">
        <f t="shared" si="24"/>
        <v>0</v>
      </c>
      <c r="F51" s="2">
        <f t="shared" si="24"/>
        <v>0</v>
      </c>
      <c r="G51" s="59">
        <f t="shared" si="24"/>
        <v>0</v>
      </c>
      <c r="H51" s="2">
        <f t="shared" si="24"/>
        <v>0</v>
      </c>
      <c r="I51" s="2">
        <f t="shared" si="24"/>
        <v>0</v>
      </c>
      <c r="J51" s="2">
        <f t="shared" si="23"/>
        <v>0</v>
      </c>
      <c r="K51" s="2">
        <f t="shared" si="23"/>
        <v>0</v>
      </c>
      <c r="L51" s="2">
        <f t="shared" si="23"/>
        <v>0</v>
      </c>
      <c r="M51" s="2">
        <f t="shared" si="23"/>
        <v>0</v>
      </c>
      <c r="N51" s="1"/>
      <c r="O51" s="4"/>
      <c r="P51" s="6"/>
    </row>
    <row r="52" spans="1:16" ht="23.25" customHeight="1">
      <c r="A52" s="7"/>
      <c r="B52" s="7"/>
      <c r="C52" s="68" t="s">
        <v>57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4"/>
      <c r="P52" s="6"/>
    </row>
    <row r="53" spans="1:16" ht="22.5" customHeight="1">
      <c r="A53" s="7"/>
      <c r="B53" s="7"/>
      <c r="C53" s="68" t="s">
        <v>58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4"/>
      <c r="P53" s="6"/>
    </row>
    <row r="54" spans="1:16" ht="48" customHeight="1">
      <c r="A54" s="38" t="s">
        <v>32</v>
      </c>
      <c r="B54" s="39" t="s">
        <v>88</v>
      </c>
      <c r="C54" s="40" t="s">
        <v>41</v>
      </c>
      <c r="D54" s="41">
        <f aca="true" t="shared" si="25" ref="D54:M54">SUM(D55:D58)</f>
        <v>13819.324020000002</v>
      </c>
      <c r="E54" s="41">
        <f t="shared" si="25"/>
        <v>3335.1</v>
      </c>
      <c r="F54" s="41">
        <f t="shared" si="25"/>
        <v>3875.5</v>
      </c>
      <c r="G54" s="41">
        <f t="shared" si="25"/>
        <v>3692.65657</v>
      </c>
      <c r="H54" s="41">
        <f t="shared" si="25"/>
        <v>2916.06745</v>
      </c>
      <c r="I54" s="41">
        <f t="shared" si="25"/>
        <v>0</v>
      </c>
      <c r="J54" s="41">
        <f t="shared" si="25"/>
        <v>0</v>
      </c>
      <c r="K54" s="41">
        <f t="shared" si="25"/>
        <v>0</v>
      </c>
      <c r="L54" s="41">
        <f t="shared" si="25"/>
        <v>0</v>
      </c>
      <c r="M54" s="41">
        <f t="shared" si="25"/>
        <v>0</v>
      </c>
      <c r="N54" s="42" t="s">
        <v>69</v>
      </c>
      <c r="O54" s="4"/>
      <c r="P54" s="6"/>
    </row>
    <row r="55" spans="1:16" ht="16.5" customHeight="1">
      <c r="A55" s="7"/>
      <c r="B55" s="10" t="s">
        <v>8</v>
      </c>
      <c r="C55" s="16"/>
      <c r="D55" s="2">
        <f>SUM(E55:M55)</f>
        <v>0</v>
      </c>
      <c r="E55" s="2">
        <v>0</v>
      </c>
      <c r="F55" s="2">
        <v>0</v>
      </c>
      <c r="G55" s="59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/>
      <c r="O55" s="4"/>
      <c r="P55" s="6"/>
    </row>
    <row r="56" spans="1:16" ht="18.75" customHeight="1">
      <c r="A56" s="7"/>
      <c r="B56" s="10" t="s">
        <v>9</v>
      </c>
      <c r="C56" s="16"/>
      <c r="D56" s="2">
        <f>SUM(E56:M56)</f>
        <v>0</v>
      </c>
      <c r="E56" s="2">
        <v>0</v>
      </c>
      <c r="F56" s="2">
        <v>0</v>
      </c>
      <c r="G56" s="59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/>
      <c r="O56" s="4"/>
      <c r="P56" s="6"/>
    </row>
    <row r="57" spans="1:16" ht="18" customHeight="1">
      <c r="A57" s="7"/>
      <c r="B57" s="10" t="s">
        <v>10</v>
      </c>
      <c r="C57" s="16"/>
      <c r="D57" s="2">
        <f>SUM(E57:M57)</f>
        <v>13819.324020000002</v>
      </c>
      <c r="E57" s="2">
        <v>3335.1</v>
      </c>
      <c r="F57" s="2">
        <v>3875.5</v>
      </c>
      <c r="G57" s="59">
        <v>3692.65657</v>
      </c>
      <c r="H57" s="2">
        <v>2916.06745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/>
      <c r="O57" s="4"/>
      <c r="P57" s="6"/>
    </row>
    <row r="58" spans="1:16" ht="18" customHeight="1">
      <c r="A58" s="7"/>
      <c r="B58" s="10" t="s">
        <v>39</v>
      </c>
      <c r="C58" s="16"/>
      <c r="D58" s="2">
        <f>SUM(E58:M58)</f>
        <v>0</v>
      </c>
      <c r="E58" s="2">
        <v>0</v>
      </c>
      <c r="F58" s="2">
        <v>0</v>
      </c>
      <c r="G58" s="59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/>
      <c r="O58" s="4"/>
      <c r="P58" s="6"/>
    </row>
    <row r="59" spans="1:16" ht="101.25" customHeight="1">
      <c r="A59" s="43" t="s">
        <v>49</v>
      </c>
      <c r="B59" s="44" t="s">
        <v>52</v>
      </c>
      <c r="C59" s="40" t="s">
        <v>41</v>
      </c>
      <c r="D59" s="41">
        <f aca="true" t="shared" si="26" ref="D59:I59">SUM(D60:D63)</f>
        <v>73108</v>
      </c>
      <c r="E59" s="41">
        <f t="shared" si="26"/>
        <v>7980</v>
      </c>
      <c r="F59" s="41">
        <f t="shared" si="26"/>
        <v>8141</v>
      </c>
      <c r="G59" s="41">
        <f t="shared" si="26"/>
        <v>8141</v>
      </c>
      <c r="H59" s="41">
        <f t="shared" si="26"/>
        <v>8141</v>
      </c>
      <c r="I59" s="41">
        <f t="shared" si="26"/>
        <v>8141</v>
      </c>
      <c r="J59" s="41">
        <f>SUM(J60:J63)</f>
        <v>8141</v>
      </c>
      <c r="K59" s="41">
        <f>SUM(K60:K63)</f>
        <v>8141</v>
      </c>
      <c r="L59" s="41">
        <f>SUM(L60:L63)</f>
        <v>8141</v>
      </c>
      <c r="M59" s="41">
        <f>SUM(M60:M63)</f>
        <v>8141</v>
      </c>
      <c r="N59" s="40" t="s">
        <v>70</v>
      </c>
      <c r="O59" s="4"/>
      <c r="P59" s="6"/>
    </row>
    <row r="60" spans="1:16" ht="20.25" customHeight="1">
      <c r="A60" s="7"/>
      <c r="B60" s="10" t="s">
        <v>8</v>
      </c>
      <c r="C60" s="16"/>
      <c r="D60" s="2">
        <f>SUM(E60:M60)</f>
        <v>0</v>
      </c>
      <c r="E60" s="2">
        <v>0</v>
      </c>
      <c r="F60" s="2">
        <v>0</v>
      </c>
      <c r="G60" s="59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/>
      <c r="O60" s="4"/>
      <c r="P60" s="6"/>
    </row>
    <row r="61" spans="1:16" ht="20.25" customHeight="1">
      <c r="A61" s="7"/>
      <c r="B61" s="10" t="s">
        <v>9</v>
      </c>
      <c r="C61" s="16"/>
      <c r="D61" s="2">
        <f>SUM(E61:M61)</f>
        <v>0</v>
      </c>
      <c r="E61" s="2">
        <v>0</v>
      </c>
      <c r="F61" s="2">
        <v>0</v>
      </c>
      <c r="G61" s="59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/>
      <c r="O61" s="4"/>
      <c r="P61" s="6"/>
    </row>
    <row r="62" spans="1:16" ht="15.75" customHeight="1">
      <c r="A62" s="7"/>
      <c r="B62" s="10" t="s">
        <v>10</v>
      </c>
      <c r="C62" s="16"/>
      <c r="D62" s="2">
        <f>SUM(E62:M62)</f>
        <v>73108</v>
      </c>
      <c r="E62" s="2">
        <v>7980</v>
      </c>
      <c r="F62" s="2">
        <v>8141</v>
      </c>
      <c r="G62" s="59">
        <v>8141</v>
      </c>
      <c r="H62" s="2">
        <v>8141</v>
      </c>
      <c r="I62" s="2">
        <v>8141</v>
      </c>
      <c r="J62" s="2">
        <v>8141</v>
      </c>
      <c r="K62" s="2">
        <v>8141</v>
      </c>
      <c r="L62" s="2">
        <v>8141</v>
      </c>
      <c r="M62" s="2">
        <v>8141</v>
      </c>
      <c r="N62" s="1"/>
      <c r="O62" s="4"/>
      <c r="P62" s="6"/>
    </row>
    <row r="63" spans="1:16" ht="18" customHeight="1">
      <c r="A63" s="7"/>
      <c r="B63" s="10" t="s">
        <v>39</v>
      </c>
      <c r="C63" s="16"/>
      <c r="D63" s="2">
        <f>SUM(E63:M63)</f>
        <v>0</v>
      </c>
      <c r="E63" s="2">
        <v>0</v>
      </c>
      <c r="F63" s="2">
        <v>0</v>
      </c>
      <c r="G63" s="59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/>
      <c r="O63" s="4"/>
      <c r="P63" s="6"/>
    </row>
    <row r="64" spans="1:16" ht="16.5" customHeight="1">
      <c r="A64" s="7"/>
      <c r="B64" s="7"/>
      <c r="C64" s="68" t="s">
        <v>59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4"/>
      <c r="P64" s="6"/>
    </row>
    <row r="65" spans="1:16" ht="84" customHeight="1">
      <c r="A65" s="38" t="s">
        <v>38</v>
      </c>
      <c r="B65" s="45" t="s">
        <v>53</v>
      </c>
      <c r="C65" s="40" t="s">
        <v>41</v>
      </c>
      <c r="D65" s="41">
        <f aca="true" t="shared" si="27" ref="D65:I65">SUM(D66:D69)</f>
        <v>3835.9</v>
      </c>
      <c r="E65" s="41">
        <f t="shared" si="27"/>
        <v>3835.9</v>
      </c>
      <c r="F65" s="41">
        <f t="shared" si="27"/>
        <v>0</v>
      </c>
      <c r="G65" s="41">
        <f t="shared" si="27"/>
        <v>0</v>
      </c>
      <c r="H65" s="41">
        <f t="shared" si="27"/>
        <v>0</v>
      </c>
      <c r="I65" s="41">
        <f t="shared" si="27"/>
        <v>0</v>
      </c>
      <c r="J65" s="41">
        <f>SUM(J66:J69)</f>
        <v>0</v>
      </c>
      <c r="K65" s="41">
        <f>SUM(K66:K69)</f>
        <v>0</v>
      </c>
      <c r="L65" s="41">
        <f>SUM(L66:L69)</f>
        <v>0</v>
      </c>
      <c r="M65" s="41">
        <f>SUM(M66:M69)</f>
        <v>0</v>
      </c>
      <c r="N65" s="40" t="s">
        <v>71</v>
      </c>
      <c r="O65" s="4"/>
      <c r="P65" s="6"/>
    </row>
    <row r="66" spans="1:16" ht="18.75" customHeight="1">
      <c r="A66" s="3"/>
      <c r="B66" s="1" t="s">
        <v>8</v>
      </c>
      <c r="C66" s="16"/>
      <c r="D66" s="2">
        <f>SUM(E66:M66)</f>
        <v>0</v>
      </c>
      <c r="E66" s="2">
        <v>0</v>
      </c>
      <c r="F66" s="2">
        <v>0</v>
      </c>
      <c r="G66" s="59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"/>
      <c r="O66" s="4"/>
      <c r="P66" s="6"/>
    </row>
    <row r="67" spans="1:16" ht="18" customHeight="1">
      <c r="A67" s="3"/>
      <c r="B67" s="1" t="s">
        <v>9</v>
      </c>
      <c r="C67" s="16"/>
      <c r="D67" s="2">
        <f>SUM(E67:M67)</f>
        <v>0</v>
      </c>
      <c r="E67" s="2">
        <v>0</v>
      </c>
      <c r="F67" s="2">
        <v>0</v>
      </c>
      <c r="G67" s="59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"/>
      <c r="O67" s="4"/>
      <c r="P67" s="6"/>
    </row>
    <row r="68" spans="1:16" ht="18" customHeight="1">
      <c r="A68" s="3"/>
      <c r="B68" s="1" t="s">
        <v>10</v>
      </c>
      <c r="C68" s="16"/>
      <c r="D68" s="2">
        <f>SUM(E68:M68)</f>
        <v>3835.9</v>
      </c>
      <c r="E68" s="2">
        <v>3835.9</v>
      </c>
      <c r="F68" s="2">
        <v>0</v>
      </c>
      <c r="G68" s="59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"/>
      <c r="O68" s="4"/>
      <c r="P68" s="6"/>
    </row>
    <row r="69" spans="1:16" ht="18" customHeight="1">
      <c r="A69" s="3"/>
      <c r="B69" s="1" t="s">
        <v>39</v>
      </c>
      <c r="C69" s="16"/>
      <c r="D69" s="2">
        <f>SUM(E69:M69)</f>
        <v>0</v>
      </c>
      <c r="E69" s="2">
        <v>0</v>
      </c>
      <c r="F69" s="2">
        <v>0</v>
      </c>
      <c r="G69" s="59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"/>
      <c r="O69" s="4"/>
      <c r="P69" s="6"/>
    </row>
    <row r="70" spans="2:16" ht="18" customHeight="1">
      <c r="B70" s="13"/>
      <c r="C70" s="71" t="s">
        <v>67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4"/>
      <c r="P70" s="6"/>
    </row>
    <row r="71" spans="1:16" ht="51.75" customHeight="1">
      <c r="A71" s="38" t="s">
        <v>56</v>
      </c>
      <c r="B71" s="45" t="s">
        <v>63</v>
      </c>
      <c r="C71" s="40" t="s">
        <v>41</v>
      </c>
      <c r="D71" s="41">
        <f aca="true" t="shared" si="28" ref="D71:I71">SUM(D72:D75)</f>
        <v>718.2</v>
      </c>
      <c r="E71" s="41">
        <f t="shared" si="28"/>
        <v>650</v>
      </c>
      <c r="F71" s="41">
        <f t="shared" si="28"/>
        <v>68.2</v>
      </c>
      <c r="G71" s="41">
        <f t="shared" si="28"/>
        <v>0</v>
      </c>
      <c r="H71" s="41">
        <f t="shared" si="28"/>
        <v>0</v>
      </c>
      <c r="I71" s="41">
        <f t="shared" si="28"/>
        <v>0</v>
      </c>
      <c r="J71" s="41">
        <f>SUM(J72:J75)</f>
        <v>0</v>
      </c>
      <c r="K71" s="41">
        <f>SUM(K72:K75)</f>
        <v>0</v>
      </c>
      <c r="L71" s="41">
        <f>SUM(L72:L75)</f>
        <v>0</v>
      </c>
      <c r="M71" s="41">
        <f>SUM(M72:M75)</f>
        <v>0</v>
      </c>
      <c r="N71" s="40" t="s">
        <v>72</v>
      </c>
      <c r="O71" s="4"/>
      <c r="P71" s="6"/>
    </row>
    <row r="72" spans="1:16" ht="18" customHeight="1">
      <c r="A72" s="3"/>
      <c r="B72" s="1" t="s">
        <v>8</v>
      </c>
      <c r="C72" s="9"/>
      <c r="D72" s="2">
        <f>SUM(E72:M72)</f>
        <v>0</v>
      </c>
      <c r="E72" s="2">
        <v>0</v>
      </c>
      <c r="F72" s="2">
        <v>0</v>
      </c>
      <c r="G72" s="59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"/>
      <c r="O72" s="4"/>
      <c r="P72" s="6"/>
    </row>
    <row r="73" spans="1:16" ht="18" customHeight="1">
      <c r="A73" s="3"/>
      <c r="B73" s="1" t="s">
        <v>9</v>
      </c>
      <c r="C73" s="9"/>
      <c r="D73" s="2">
        <f>SUM(E73:M73)</f>
        <v>0</v>
      </c>
      <c r="E73" s="2">
        <v>0</v>
      </c>
      <c r="F73" s="2">
        <v>0</v>
      </c>
      <c r="G73" s="59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"/>
      <c r="O73" s="4"/>
      <c r="P73" s="6"/>
    </row>
    <row r="74" spans="1:16" ht="18" customHeight="1">
      <c r="A74" s="3"/>
      <c r="B74" s="1" t="s">
        <v>10</v>
      </c>
      <c r="C74" s="9"/>
      <c r="D74" s="2">
        <f>SUM(E74:M74)</f>
        <v>718.2</v>
      </c>
      <c r="E74" s="2">
        <v>650</v>
      </c>
      <c r="F74" s="2">
        <v>68.2</v>
      </c>
      <c r="G74" s="59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"/>
      <c r="O74" s="4"/>
      <c r="P74" s="6"/>
    </row>
    <row r="75" spans="1:16" ht="18" customHeight="1">
      <c r="A75" s="3"/>
      <c r="B75" s="1" t="s">
        <v>39</v>
      </c>
      <c r="C75" s="9"/>
      <c r="D75" s="2">
        <f>SUM(E75:M75)</f>
        <v>0</v>
      </c>
      <c r="E75" s="2">
        <v>0</v>
      </c>
      <c r="F75" s="2">
        <v>0</v>
      </c>
      <c r="G75" s="59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"/>
      <c r="O75" s="4"/>
      <c r="P75" s="6"/>
    </row>
    <row r="76" spans="1:16" ht="57" customHeight="1">
      <c r="A76" s="23" t="s">
        <v>21</v>
      </c>
      <c r="B76" s="46" t="s">
        <v>89</v>
      </c>
      <c r="C76" s="47"/>
      <c r="D76" s="48">
        <f>SUM(D77:D80)</f>
        <v>302265.35439</v>
      </c>
      <c r="E76" s="48">
        <f aca="true" t="shared" si="29" ref="E76:M76">SUM(E77:E80)</f>
        <v>70407.8</v>
      </c>
      <c r="F76" s="48">
        <f t="shared" si="29"/>
        <v>59454.100000000006</v>
      </c>
      <c r="G76" s="48">
        <f t="shared" si="29"/>
        <v>58407.257970000006</v>
      </c>
      <c r="H76" s="48">
        <f t="shared" si="29"/>
        <v>69896.19642000001</v>
      </c>
      <c r="I76" s="48">
        <f t="shared" si="29"/>
        <v>8820</v>
      </c>
      <c r="J76" s="48">
        <f t="shared" si="29"/>
        <v>8820</v>
      </c>
      <c r="K76" s="48">
        <f t="shared" si="29"/>
        <v>8820</v>
      </c>
      <c r="L76" s="48">
        <f t="shared" si="29"/>
        <v>8820</v>
      </c>
      <c r="M76" s="48">
        <f t="shared" si="29"/>
        <v>8820</v>
      </c>
      <c r="N76" s="49"/>
      <c r="O76" s="4"/>
      <c r="P76" s="6"/>
    </row>
    <row r="77" spans="1:16" ht="20.25" customHeight="1">
      <c r="A77" s="3"/>
      <c r="B77" s="1" t="s">
        <v>8</v>
      </c>
      <c r="C77" s="16"/>
      <c r="D77" s="2">
        <f aca="true" t="shared" si="30" ref="D77:I77">SUM(D82+D102+D107)</f>
        <v>0</v>
      </c>
      <c r="E77" s="2">
        <f t="shared" si="30"/>
        <v>0</v>
      </c>
      <c r="F77" s="2">
        <f t="shared" si="30"/>
        <v>0</v>
      </c>
      <c r="G77" s="59">
        <f t="shared" si="30"/>
        <v>0</v>
      </c>
      <c r="H77" s="2">
        <f t="shared" si="30"/>
        <v>0</v>
      </c>
      <c r="I77" s="2">
        <f t="shared" si="30"/>
        <v>0</v>
      </c>
      <c r="J77" s="2">
        <f aca="true" t="shared" si="31" ref="J77:M80">SUM(J82+J102+J107)</f>
        <v>0</v>
      </c>
      <c r="K77" s="2">
        <f t="shared" si="31"/>
        <v>0</v>
      </c>
      <c r="L77" s="2">
        <f t="shared" si="31"/>
        <v>0</v>
      </c>
      <c r="M77" s="2">
        <f t="shared" si="31"/>
        <v>0</v>
      </c>
      <c r="N77" s="1"/>
      <c r="O77" s="4"/>
      <c r="P77" s="6"/>
    </row>
    <row r="78" spans="1:16" ht="20.25" customHeight="1">
      <c r="A78" s="3"/>
      <c r="B78" s="1" t="s">
        <v>9</v>
      </c>
      <c r="C78" s="16"/>
      <c r="D78" s="2">
        <f aca="true" t="shared" si="32" ref="D78:I78">SUM(D83+D103+D108)</f>
        <v>0</v>
      </c>
      <c r="E78" s="2">
        <f t="shared" si="32"/>
        <v>0</v>
      </c>
      <c r="F78" s="2">
        <f t="shared" si="32"/>
        <v>0</v>
      </c>
      <c r="G78" s="59">
        <f t="shared" si="32"/>
        <v>0</v>
      </c>
      <c r="H78" s="2">
        <f t="shared" si="32"/>
        <v>0</v>
      </c>
      <c r="I78" s="2">
        <f t="shared" si="32"/>
        <v>0</v>
      </c>
      <c r="J78" s="2">
        <f t="shared" si="31"/>
        <v>0</v>
      </c>
      <c r="K78" s="2">
        <f t="shared" si="31"/>
        <v>0</v>
      </c>
      <c r="L78" s="2">
        <f t="shared" si="31"/>
        <v>0</v>
      </c>
      <c r="M78" s="2">
        <f t="shared" si="31"/>
        <v>0</v>
      </c>
      <c r="N78" s="1"/>
      <c r="O78" s="4"/>
      <c r="P78" s="6"/>
    </row>
    <row r="79" spans="1:16" ht="20.25" customHeight="1">
      <c r="A79" s="3"/>
      <c r="B79" s="1" t="s">
        <v>10</v>
      </c>
      <c r="C79" s="16"/>
      <c r="D79" s="2">
        <f>D84+D104+D109</f>
        <v>302265.35439</v>
      </c>
      <c r="E79" s="2">
        <f aca="true" t="shared" si="33" ref="E79:G80">SUM(E84+E104+E109)</f>
        <v>70407.8</v>
      </c>
      <c r="F79" s="2">
        <f t="shared" si="33"/>
        <v>59454.100000000006</v>
      </c>
      <c r="G79" s="59">
        <f t="shared" si="33"/>
        <v>58407.257970000006</v>
      </c>
      <c r="H79" s="2">
        <f>H84+H104+H109</f>
        <v>69896.19642000001</v>
      </c>
      <c r="I79" s="2">
        <f>SUM(I84+I104+I109)</f>
        <v>8820</v>
      </c>
      <c r="J79" s="2">
        <f t="shared" si="31"/>
        <v>8820</v>
      </c>
      <c r="K79" s="2">
        <f t="shared" si="31"/>
        <v>8820</v>
      </c>
      <c r="L79" s="2">
        <f t="shared" si="31"/>
        <v>8820</v>
      </c>
      <c r="M79" s="2">
        <f t="shared" si="31"/>
        <v>8820</v>
      </c>
      <c r="N79" s="1"/>
      <c r="O79" s="4"/>
      <c r="P79" s="6"/>
    </row>
    <row r="80" spans="1:16" ht="20.25" customHeight="1">
      <c r="A80" s="3"/>
      <c r="B80" s="1" t="s">
        <v>11</v>
      </c>
      <c r="C80" s="16"/>
      <c r="D80" s="2">
        <f>SUM(D85+D105+D110)</f>
        <v>0</v>
      </c>
      <c r="E80" s="2">
        <f t="shared" si="33"/>
        <v>0</v>
      </c>
      <c r="F80" s="2">
        <f t="shared" si="33"/>
        <v>0</v>
      </c>
      <c r="G80" s="59">
        <f t="shared" si="33"/>
        <v>0</v>
      </c>
      <c r="H80" s="2">
        <f>SUM(H85+H105+H110)</f>
        <v>0</v>
      </c>
      <c r="I80" s="2">
        <f>SUM(I85+I105+I110)</f>
        <v>0</v>
      </c>
      <c r="J80" s="2">
        <f t="shared" si="31"/>
        <v>0</v>
      </c>
      <c r="K80" s="2">
        <f t="shared" si="31"/>
        <v>0</v>
      </c>
      <c r="L80" s="2">
        <f t="shared" si="31"/>
        <v>0</v>
      </c>
      <c r="M80" s="2">
        <f t="shared" si="31"/>
        <v>0</v>
      </c>
      <c r="N80" s="1"/>
      <c r="O80" s="4"/>
      <c r="P80" s="6"/>
    </row>
    <row r="81" spans="1:16" ht="56.25" customHeight="1">
      <c r="A81" s="27" t="s">
        <v>22</v>
      </c>
      <c r="B81" s="28" t="s">
        <v>98</v>
      </c>
      <c r="C81" s="29"/>
      <c r="D81" s="30">
        <f aca="true" t="shared" si="34" ref="D81:I81">SUM(D82:D85)</f>
        <v>195275.98134000003</v>
      </c>
      <c r="E81" s="30">
        <f t="shared" si="34"/>
        <v>29523.3</v>
      </c>
      <c r="F81" s="30">
        <f t="shared" si="34"/>
        <v>37390.3</v>
      </c>
      <c r="G81" s="30">
        <f t="shared" si="34"/>
        <v>43774.28981</v>
      </c>
      <c r="H81" s="30">
        <f t="shared" si="34"/>
        <v>53363.091530000005</v>
      </c>
      <c r="I81" s="30">
        <f t="shared" si="34"/>
        <v>6245</v>
      </c>
      <c r="J81" s="30">
        <f>SUM(J82:J85)</f>
        <v>6245</v>
      </c>
      <c r="K81" s="30">
        <f>SUM(K82:K85)</f>
        <v>6245</v>
      </c>
      <c r="L81" s="30">
        <f>SUM(L82:L85)</f>
        <v>6245</v>
      </c>
      <c r="M81" s="30">
        <f>SUM(M82:M85)</f>
        <v>6245</v>
      </c>
      <c r="N81" s="31"/>
      <c r="O81" s="4"/>
      <c r="P81" s="6"/>
    </row>
    <row r="82" spans="1:16" ht="20.25" customHeight="1">
      <c r="A82" s="3"/>
      <c r="B82" s="1" t="s">
        <v>8</v>
      </c>
      <c r="C82" s="16"/>
      <c r="D82" s="2">
        <f aca="true" t="shared" si="35" ref="D82:I82">SUM(D92)</f>
        <v>0</v>
      </c>
      <c r="E82" s="2">
        <f t="shared" si="35"/>
        <v>0</v>
      </c>
      <c r="F82" s="2">
        <f t="shared" si="35"/>
        <v>0</v>
      </c>
      <c r="G82" s="59">
        <f t="shared" si="35"/>
        <v>0</v>
      </c>
      <c r="H82" s="2">
        <f t="shared" si="35"/>
        <v>0</v>
      </c>
      <c r="I82" s="2">
        <f t="shared" si="35"/>
        <v>0</v>
      </c>
      <c r="J82" s="2">
        <f aca="true" t="shared" si="36" ref="J82:M83">SUM(J92)</f>
        <v>0</v>
      </c>
      <c r="K82" s="2">
        <f t="shared" si="36"/>
        <v>0</v>
      </c>
      <c r="L82" s="2">
        <f t="shared" si="36"/>
        <v>0</v>
      </c>
      <c r="M82" s="2">
        <f t="shared" si="36"/>
        <v>0</v>
      </c>
      <c r="N82" s="1"/>
      <c r="O82" s="4"/>
      <c r="P82" s="6"/>
    </row>
    <row r="83" spans="1:16" ht="20.25" customHeight="1">
      <c r="A83" s="3"/>
      <c r="B83" s="1" t="s">
        <v>9</v>
      </c>
      <c r="C83" s="16"/>
      <c r="D83" s="2">
        <f aca="true" t="shared" si="37" ref="D83:I85">SUM(D93)</f>
        <v>0</v>
      </c>
      <c r="E83" s="2">
        <f t="shared" si="37"/>
        <v>0</v>
      </c>
      <c r="F83" s="2">
        <f t="shared" si="37"/>
        <v>0</v>
      </c>
      <c r="G83" s="59">
        <f t="shared" si="37"/>
        <v>0</v>
      </c>
      <c r="H83" s="2">
        <f t="shared" si="37"/>
        <v>0</v>
      </c>
      <c r="I83" s="2">
        <f t="shared" si="37"/>
        <v>0</v>
      </c>
      <c r="J83" s="2">
        <f t="shared" si="36"/>
        <v>0</v>
      </c>
      <c r="K83" s="2">
        <f t="shared" si="36"/>
        <v>0</v>
      </c>
      <c r="L83" s="2">
        <f t="shared" si="36"/>
        <v>0</v>
      </c>
      <c r="M83" s="2">
        <f t="shared" si="36"/>
        <v>0</v>
      </c>
      <c r="N83" s="1"/>
      <c r="O83" s="4"/>
      <c r="P83" s="6"/>
    </row>
    <row r="84" spans="1:16" ht="20.25" customHeight="1">
      <c r="A84" s="3"/>
      <c r="B84" s="1" t="s">
        <v>10</v>
      </c>
      <c r="C84" s="16"/>
      <c r="D84" s="2">
        <f>D89+D94+D99</f>
        <v>195275.98134000003</v>
      </c>
      <c r="E84" s="2">
        <f>SUM(E89+E94)</f>
        <v>29523.3</v>
      </c>
      <c r="F84" s="2">
        <f>SUM(F89+F94)</f>
        <v>37390.3</v>
      </c>
      <c r="G84" s="59">
        <f>SUM(G89+G94)</f>
        <v>43774.28981</v>
      </c>
      <c r="H84" s="2">
        <f>SUM(H89+H94+H99)</f>
        <v>53363.091530000005</v>
      </c>
      <c r="I84" s="2">
        <f>SUM(I89+I94)</f>
        <v>6245</v>
      </c>
      <c r="J84" s="2">
        <f>SUM(J89+J94)</f>
        <v>6245</v>
      </c>
      <c r="K84" s="2">
        <f>SUM(K89+K94)</f>
        <v>6245</v>
      </c>
      <c r="L84" s="2">
        <f>SUM(L89+L94)</f>
        <v>6245</v>
      </c>
      <c r="M84" s="2">
        <f>SUM(M89+M94)</f>
        <v>6245</v>
      </c>
      <c r="N84" s="1"/>
      <c r="O84" s="4"/>
      <c r="P84" s="6"/>
    </row>
    <row r="85" spans="1:16" ht="20.25" customHeight="1">
      <c r="A85" s="3"/>
      <c r="B85" s="1" t="s">
        <v>11</v>
      </c>
      <c r="C85" s="16"/>
      <c r="D85" s="2">
        <f t="shared" si="37"/>
        <v>0</v>
      </c>
      <c r="E85" s="2">
        <f t="shared" si="37"/>
        <v>0</v>
      </c>
      <c r="F85" s="2">
        <f t="shared" si="37"/>
        <v>0</v>
      </c>
      <c r="G85" s="59">
        <f t="shared" si="37"/>
        <v>0</v>
      </c>
      <c r="H85" s="2">
        <f t="shared" si="37"/>
        <v>0</v>
      </c>
      <c r="I85" s="2">
        <f t="shared" si="37"/>
        <v>0</v>
      </c>
      <c r="J85" s="2">
        <f>SUM(J95)</f>
        <v>0</v>
      </c>
      <c r="K85" s="2">
        <f>SUM(K95)</f>
        <v>0</v>
      </c>
      <c r="L85" s="2">
        <f>SUM(L95)</f>
        <v>0</v>
      </c>
      <c r="M85" s="2">
        <f>SUM(M95)</f>
        <v>0</v>
      </c>
      <c r="N85" s="1"/>
      <c r="O85" s="4"/>
      <c r="P85" s="6"/>
    </row>
    <row r="86" spans="1:16" ht="62.25" customHeight="1">
      <c r="A86" s="34" t="s">
        <v>54</v>
      </c>
      <c r="B86" s="50" t="s">
        <v>81</v>
      </c>
      <c r="C86" s="36" t="s">
        <v>42</v>
      </c>
      <c r="D86" s="37">
        <f aca="true" t="shared" si="38" ref="D86:M86">SUM(D87:D90)</f>
        <v>194003.66434000002</v>
      </c>
      <c r="E86" s="37">
        <f t="shared" si="38"/>
        <v>29150.3</v>
      </c>
      <c r="F86" s="37">
        <f t="shared" si="38"/>
        <v>37390.3</v>
      </c>
      <c r="G86" s="37">
        <f t="shared" si="38"/>
        <v>43774.28981</v>
      </c>
      <c r="H86" s="37">
        <f t="shared" si="38"/>
        <v>52463.77453</v>
      </c>
      <c r="I86" s="37">
        <f t="shared" si="38"/>
        <v>6245</v>
      </c>
      <c r="J86" s="37">
        <f t="shared" si="38"/>
        <v>6245</v>
      </c>
      <c r="K86" s="37">
        <f t="shared" si="38"/>
        <v>6245</v>
      </c>
      <c r="L86" s="37">
        <f t="shared" si="38"/>
        <v>6245</v>
      </c>
      <c r="M86" s="37">
        <f t="shared" si="38"/>
        <v>6245</v>
      </c>
      <c r="N86" s="36" t="s">
        <v>73</v>
      </c>
      <c r="O86" s="4"/>
      <c r="P86" s="6"/>
    </row>
    <row r="87" spans="1:16" ht="20.25" customHeight="1">
      <c r="A87" s="3"/>
      <c r="B87" s="1" t="s">
        <v>8</v>
      </c>
      <c r="C87" s="16"/>
      <c r="D87" s="14">
        <f>SUM(E87:M87)</f>
        <v>0</v>
      </c>
      <c r="E87" s="2">
        <v>0</v>
      </c>
      <c r="F87" s="2">
        <v>0</v>
      </c>
      <c r="G87" s="59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"/>
      <c r="O87" s="4"/>
      <c r="P87" s="6"/>
    </row>
    <row r="88" spans="1:16" ht="20.25" customHeight="1">
      <c r="A88" s="3"/>
      <c r="B88" s="1" t="s">
        <v>9</v>
      </c>
      <c r="C88" s="16"/>
      <c r="D88" s="14">
        <f>SUM(E88:M88)</f>
        <v>0</v>
      </c>
      <c r="E88" s="2">
        <v>0</v>
      </c>
      <c r="F88" s="2">
        <v>0</v>
      </c>
      <c r="G88" s="59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"/>
      <c r="O88" s="4"/>
      <c r="P88" s="6"/>
    </row>
    <row r="89" spans="1:16" ht="20.25" customHeight="1">
      <c r="A89" s="3"/>
      <c r="B89" s="1" t="s">
        <v>10</v>
      </c>
      <c r="C89" s="16"/>
      <c r="D89" s="14">
        <f>SUM(E89:M89)</f>
        <v>194003.66434000002</v>
      </c>
      <c r="E89" s="2">
        <v>29150.3</v>
      </c>
      <c r="F89" s="2">
        <v>37390.3</v>
      </c>
      <c r="G89" s="59">
        <v>43774.28981</v>
      </c>
      <c r="H89" s="2">
        <v>52463.77453</v>
      </c>
      <c r="I89" s="2">
        <v>6245</v>
      </c>
      <c r="J89" s="2">
        <v>6245</v>
      </c>
      <c r="K89" s="2">
        <v>6245</v>
      </c>
      <c r="L89" s="2">
        <v>6245</v>
      </c>
      <c r="M89" s="2">
        <v>6245</v>
      </c>
      <c r="N89" s="1"/>
      <c r="O89" s="4"/>
      <c r="P89" s="6"/>
    </row>
    <row r="90" spans="1:16" ht="20.25" customHeight="1">
      <c r="A90" s="3"/>
      <c r="B90" s="1" t="s">
        <v>11</v>
      </c>
      <c r="C90" s="16"/>
      <c r="D90" s="14">
        <f>SUM(E90:M90)</f>
        <v>0</v>
      </c>
      <c r="E90" s="2">
        <v>0</v>
      </c>
      <c r="F90" s="2">
        <v>0</v>
      </c>
      <c r="G90" s="59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"/>
      <c r="O90" s="4"/>
      <c r="P90" s="6"/>
    </row>
    <row r="91" spans="1:16" ht="45.75" customHeight="1">
      <c r="A91" s="34" t="s">
        <v>78</v>
      </c>
      <c r="B91" s="51" t="s">
        <v>90</v>
      </c>
      <c r="C91" s="36" t="s">
        <v>42</v>
      </c>
      <c r="D91" s="37">
        <f aca="true" t="shared" si="39" ref="D91:I91">SUM(D92:D95)</f>
        <v>373</v>
      </c>
      <c r="E91" s="37">
        <f t="shared" si="39"/>
        <v>373</v>
      </c>
      <c r="F91" s="37">
        <f t="shared" si="39"/>
        <v>0</v>
      </c>
      <c r="G91" s="37">
        <v>0</v>
      </c>
      <c r="H91" s="37">
        <f t="shared" si="39"/>
        <v>0</v>
      </c>
      <c r="I91" s="37">
        <f t="shared" si="39"/>
        <v>0</v>
      </c>
      <c r="J91" s="37">
        <f>SUM(J92:J95)</f>
        <v>0</v>
      </c>
      <c r="K91" s="37">
        <f>SUM(K92:K95)</f>
        <v>0</v>
      </c>
      <c r="L91" s="37">
        <f>SUM(L92:L95)</f>
        <v>0</v>
      </c>
      <c r="M91" s="37">
        <f>SUM(M92:M95)</f>
        <v>0</v>
      </c>
      <c r="N91" s="36"/>
      <c r="O91" s="4"/>
      <c r="P91" s="6"/>
    </row>
    <row r="92" spans="1:16" ht="20.25" customHeight="1">
      <c r="A92" s="3"/>
      <c r="B92" s="1" t="s">
        <v>8</v>
      </c>
      <c r="C92" s="16"/>
      <c r="D92" s="2">
        <f>SUM(E92:M92)</f>
        <v>0</v>
      </c>
      <c r="E92" s="2">
        <v>0</v>
      </c>
      <c r="F92" s="2">
        <v>0</v>
      </c>
      <c r="G92" s="59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"/>
      <c r="O92" s="4"/>
      <c r="P92" s="6"/>
    </row>
    <row r="93" spans="1:16" ht="20.25" customHeight="1">
      <c r="A93" s="3"/>
      <c r="B93" s="1" t="s">
        <v>9</v>
      </c>
      <c r="C93" s="16"/>
      <c r="D93" s="2">
        <f>SUM(E93:M93)</f>
        <v>0</v>
      </c>
      <c r="E93" s="2">
        <v>0</v>
      </c>
      <c r="F93" s="2">
        <v>0</v>
      </c>
      <c r="G93" s="59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"/>
      <c r="O93" s="4"/>
      <c r="P93" s="6"/>
    </row>
    <row r="94" spans="1:16" ht="20.25" customHeight="1">
      <c r="A94" s="3"/>
      <c r="B94" s="1" t="s">
        <v>10</v>
      </c>
      <c r="C94" s="16"/>
      <c r="D94" s="2">
        <f>SUM(E94:M94)</f>
        <v>373</v>
      </c>
      <c r="E94" s="2">
        <v>373</v>
      </c>
      <c r="F94" s="2">
        <v>0</v>
      </c>
      <c r="G94" s="59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"/>
      <c r="O94" s="4"/>
      <c r="P94" s="6"/>
    </row>
    <row r="95" spans="1:16" ht="20.25" customHeight="1">
      <c r="A95" s="3"/>
      <c r="B95" s="1" t="s">
        <v>11</v>
      </c>
      <c r="C95" s="16"/>
      <c r="D95" s="2">
        <f>SUM(E95:M95)</f>
        <v>0</v>
      </c>
      <c r="E95" s="2">
        <v>0</v>
      </c>
      <c r="F95" s="2">
        <v>0</v>
      </c>
      <c r="G95" s="59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"/>
      <c r="O95" s="4"/>
      <c r="P95" s="6"/>
    </row>
    <row r="96" spans="1:16" ht="56.25" customHeight="1">
      <c r="A96" s="53" t="s">
        <v>122</v>
      </c>
      <c r="B96" s="36" t="s">
        <v>123</v>
      </c>
      <c r="C96" s="36" t="s">
        <v>42</v>
      </c>
      <c r="D96" s="37">
        <f>D97+D98+D99+D100</f>
        <v>899.317</v>
      </c>
      <c r="E96" s="37">
        <f aca="true" t="shared" si="40" ref="E96:M96">E97+E98+E99+E100</f>
        <v>0</v>
      </c>
      <c r="F96" s="37">
        <f t="shared" si="40"/>
        <v>0</v>
      </c>
      <c r="G96" s="37">
        <f t="shared" si="40"/>
        <v>0</v>
      </c>
      <c r="H96" s="37">
        <f t="shared" si="40"/>
        <v>899.317</v>
      </c>
      <c r="I96" s="37">
        <f t="shared" si="40"/>
        <v>0</v>
      </c>
      <c r="J96" s="37">
        <f t="shared" si="40"/>
        <v>0</v>
      </c>
      <c r="K96" s="37">
        <f t="shared" si="40"/>
        <v>0</v>
      </c>
      <c r="L96" s="37">
        <f t="shared" si="40"/>
        <v>0</v>
      </c>
      <c r="M96" s="37">
        <f t="shared" si="40"/>
        <v>0</v>
      </c>
      <c r="N96" s="36"/>
      <c r="O96" s="4"/>
      <c r="P96" s="6"/>
    </row>
    <row r="97" spans="1:16" ht="20.25" customHeight="1">
      <c r="A97" s="3"/>
      <c r="B97" s="1" t="s">
        <v>8</v>
      </c>
      <c r="C97" s="16"/>
      <c r="D97" s="2">
        <f>SUM(E97:M97)</f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"/>
      <c r="O97" s="4"/>
      <c r="P97" s="6"/>
    </row>
    <row r="98" spans="1:16" ht="20.25" customHeight="1">
      <c r="A98" s="3"/>
      <c r="B98" s="1" t="s">
        <v>9</v>
      </c>
      <c r="C98" s="16"/>
      <c r="D98" s="2">
        <f>SUM(E98:M98)</f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"/>
      <c r="O98" s="4"/>
      <c r="P98" s="6"/>
    </row>
    <row r="99" spans="1:16" ht="20.25" customHeight="1">
      <c r="A99" s="3"/>
      <c r="B99" s="1" t="s">
        <v>10</v>
      </c>
      <c r="C99" s="16"/>
      <c r="D99" s="2">
        <f>SUM(E99:M99)</f>
        <v>899.317</v>
      </c>
      <c r="E99" s="2">
        <v>0</v>
      </c>
      <c r="F99" s="2">
        <v>0</v>
      </c>
      <c r="G99" s="2">
        <v>0</v>
      </c>
      <c r="H99" s="2">
        <v>899.317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"/>
      <c r="O99" s="4"/>
      <c r="P99" s="6"/>
    </row>
    <row r="100" spans="1:16" ht="20.25" customHeight="1">
      <c r="A100" s="3"/>
      <c r="B100" s="1" t="s">
        <v>11</v>
      </c>
      <c r="C100" s="16"/>
      <c r="D100" s="2">
        <f>SUM(E100:M100)</f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"/>
      <c r="O100" s="4"/>
      <c r="P100" s="6"/>
    </row>
    <row r="101" spans="1:16" ht="66.75" customHeight="1">
      <c r="A101" s="27" t="s">
        <v>23</v>
      </c>
      <c r="B101" s="28" t="s">
        <v>14</v>
      </c>
      <c r="C101" s="29"/>
      <c r="D101" s="30">
        <f aca="true" t="shared" si="41" ref="D101:M101">SUM(D102+D103+D104+D105)</f>
        <v>0</v>
      </c>
      <c r="E101" s="30">
        <f t="shared" si="41"/>
        <v>0</v>
      </c>
      <c r="F101" s="30">
        <f t="shared" si="41"/>
        <v>0</v>
      </c>
      <c r="G101" s="30">
        <f t="shared" si="41"/>
        <v>0</v>
      </c>
      <c r="H101" s="30">
        <f t="shared" si="41"/>
        <v>0</v>
      </c>
      <c r="I101" s="30">
        <f t="shared" si="41"/>
        <v>0</v>
      </c>
      <c r="J101" s="30">
        <f t="shared" si="41"/>
        <v>0</v>
      </c>
      <c r="K101" s="30">
        <f t="shared" si="41"/>
        <v>0</v>
      </c>
      <c r="L101" s="30">
        <f t="shared" si="41"/>
        <v>0</v>
      </c>
      <c r="M101" s="30">
        <f t="shared" si="41"/>
        <v>0</v>
      </c>
      <c r="N101" s="31"/>
      <c r="O101" s="4"/>
      <c r="P101" s="6"/>
    </row>
    <row r="102" spans="1:16" ht="20.25" customHeight="1">
      <c r="A102" s="3"/>
      <c r="B102" s="1" t="s">
        <v>8</v>
      </c>
      <c r="C102" s="16"/>
      <c r="D102" s="2">
        <v>0</v>
      </c>
      <c r="E102" s="2">
        <v>0</v>
      </c>
      <c r="F102" s="2">
        <v>0</v>
      </c>
      <c r="G102" s="59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"/>
      <c r="O102" s="4"/>
      <c r="P102" s="6"/>
    </row>
    <row r="103" spans="1:16" ht="20.25" customHeight="1">
      <c r="A103" s="3"/>
      <c r="B103" s="1" t="s">
        <v>9</v>
      </c>
      <c r="C103" s="16"/>
      <c r="D103" s="2">
        <v>0</v>
      </c>
      <c r="E103" s="2">
        <v>0</v>
      </c>
      <c r="F103" s="2">
        <v>0</v>
      </c>
      <c r="G103" s="59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"/>
      <c r="O103" s="4"/>
      <c r="P103" s="6"/>
    </row>
    <row r="104" spans="1:16" ht="20.25" customHeight="1">
      <c r="A104" s="3"/>
      <c r="B104" s="1" t="s">
        <v>10</v>
      </c>
      <c r="C104" s="16"/>
      <c r="D104" s="2">
        <v>0</v>
      </c>
      <c r="E104" s="2">
        <v>0</v>
      </c>
      <c r="F104" s="2">
        <v>0</v>
      </c>
      <c r="G104" s="59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"/>
      <c r="O104" s="4"/>
      <c r="P104" s="6"/>
    </row>
    <row r="105" spans="1:16" ht="20.25" customHeight="1">
      <c r="A105" s="3"/>
      <c r="B105" s="1" t="s">
        <v>11</v>
      </c>
      <c r="C105" s="16"/>
      <c r="D105" s="2">
        <v>0</v>
      </c>
      <c r="E105" s="2">
        <v>0</v>
      </c>
      <c r="F105" s="2">
        <v>0</v>
      </c>
      <c r="G105" s="59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"/>
      <c r="O105" s="4"/>
      <c r="P105" s="6"/>
    </row>
    <row r="106" spans="1:16" ht="38.25" customHeight="1">
      <c r="A106" s="27" t="s">
        <v>33</v>
      </c>
      <c r="B106" s="28" t="s">
        <v>91</v>
      </c>
      <c r="C106" s="29"/>
      <c r="D106" s="30">
        <f>SUM(D107:D110)</f>
        <v>106989.37305</v>
      </c>
      <c r="E106" s="30">
        <f aca="true" t="shared" si="42" ref="E106:M106">SUM(E107+E108+E109+E110)</f>
        <v>40884.5</v>
      </c>
      <c r="F106" s="30">
        <f t="shared" si="42"/>
        <v>22063.800000000003</v>
      </c>
      <c r="G106" s="30">
        <f t="shared" si="42"/>
        <v>14632.96816</v>
      </c>
      <c r="H106" s="30">
        <f t="shared" si="42"/>
        <v>16533.10489</v>
      </c>
      <c r="I106" s="30">
        <f t="shared" si="42"/>
        <v>2575</v>
      </c>
      <c r="J106" s="30">
        <f t="shared" si="42"/>
        <v>2575</v>
      </c>
      <c r="K106" s="30">
        <f t="shared" si="42"/>
        <v>2575</v>
      </c>
      <c r="L106" s="30">
        <f t="shared" si="42"/>
        <v>2575</v>
      </c>
      <c r="M106" s="30">
        <f t="shared" si="42"/>
        <v>2575</v>
      </c>
      <c r="N106" s="31"/>
      <c r="O106" s="4"/>
      <c r="P106" s="6"/>
    </row>
    <row r="107" spans="1:16" ht="20.25" customHeight="1">
      <c r="A107" s="3"/>
      <c r="B107" s="1" t="s">
        <v>8</v>
      </c>
      <c r="C107" s="16"/>
      <c r="D107" s="2">
        <f>D114+D120+D136</f>
        <v>0</v>
      </c>
      <c r="E107" s="2">
        <f aca="true" t="shared" si="43" ref="E107:M107">SUM(E114+E120+E136)</f>
        <v>0</v>
      </c>
      <c r="F107" s="2">
        <f t="shared" si="43"/>
        <v>0</v>
      </c>
      <c r="G107" s="59">
        <f t="shared" si="43"/>
        <v>0</v>
      </c>
      <c r="H107" s="2">
        <f t="shared" si="43"/>
        <v>0</v>
      </c>
      <c r="I107" s="2">
        <f t="shared" si="43"/>
        <v>0</v>
      </c>
      <c r="J107" s="2">
        <f t="shared" si="43"/>
        <v>0</v>
      </c>
      <c r="K107" s="2">
        <f t="shared" si="43"/>
        <v>0</v>
      </c>
      <c r="L107" s="2">
        <f t="shared" si="43"/>
        <v>0</v>
      </c>
      <c r="M107" s="2">
        <f t="shared" si="43"/>
        <v>0</v>
      </c>
      <c r="N107" s="1"/>
      <c r="O107" s="4"/>
      <c r="P107" s="6"/>
    </row>
    <row r="108" spans="1:16" ht="20.25" customHeight="1">
      <c r="A108" s="3"/>
      <c r="B108" s="1" t="s">
        <v>9</v>
      </c>
      <c r="C108" s="16"/>
      <c r="D108" s="2">
        <f>D115+D121+D137</f>
        <v>0</v>
      </c>
      <c r="E108" s="2">
        <f aca="true" t="shared" si="44" ref="E108:M108">SUM(E115+E121+E137)</f>
        <v>0</v>
      </c>
      <c r="F108" s="2">
        <f t="shared" si="44"/>
        <v>0</v>
      </c>
      <c r="G108" s="59">
        <f t="shared" si="44"/>
        <v>0</v>
      </c>
      <c r="H108" s="2">
        <f t="shared" si="44"/>
        <v>0</v>
      </c>
      <c r="I108" s="2">
        <f t="shared" si="44"/>
        <v>0</v>
      </c>
      <c r="J108" s="2">
        <f t="shared" si="44"/>
        <v>0</v>
      </c>
      <c r="K108" s="2">
        <f t="shared" si="44"/>
        <v>0</v>
      </c>
      <c r="L108" s="2">
        <f t="shared" si="44"/>
        <v>0</v>
      </c>
      <c r="M108" s="2">
        <f t="shared" si="44"/>
        <v>0</v>
      </c>
      <c r="N108" s="1"/>
      <c r="O108" s="4"/>
      <c r="P108" s="6"/>
    </row>
    <row r="109" spans="1:16" ht="20.25" customHeight="1">
      <c r="A109" s="3"/>
      <c r="B109" s="1" t="s">
        <v>10</v>
      </c>
      <c r="C109" s="16"/>
      <c r="D109" s="2">
        <f>D116+D122+D127+D132+D138</f>
        <v>106989.37305</v>
      </c>
      <c r="E109" s="2">
        <f>SUM(E116+E122+E138)</f>
        <v>40884.5</v>
      </c>
      <c r="F109" s="2">
        <f>SUM(F116+F122+F138)</f>
        <v>22063.800000000003</v>
      </c>
      <c r="G109" s="59">
        <f>SUM(G116+G122+G138)</f>
        <v>14632.96816</v>
      </c>
      <c r="H109" s="59">
        <f>H116+H122+H127+H132+H138</f>
        <v>16533.10489</v>
      </c>
      <c r="I109" s="59">
        <f>SUM(I116+I122+I138)</f>
        <v>2575</v>
      </c>
      <c r="J109" s="59">
        <f>SUM(J116+J122+J138)</f>
        <v>2575</v>
      </c>
      <c r="K109" s="59">
        <f>SUM(K116+K122+K138)</f>
        <v>2575</v>
      </c>
      <c r="L109" s="59">
        <f>SUM(L116+L122+L138)</f>
        <v>2575</v>
      </c>
      <c r="M109" s="59">
        <f>SUM(M116+M122+M138)</f>
        <v>2575</v>
      </c>
      <c r="N109" s="1"/>
      <c r="O109" s="4"/>
      <c r="P109" s="6"/>
    </row>
    <row r="110" spans="1:16" ht="20.25" customHeight="1">
      <c r="A110" s="3"/>
      <c r="B110" s="1" t="s">
        <v>11</v>
      </c>
      <c r="C110" s="16"/>
      <c r="D110" s="2">
        <f>D117+D123+D139</f>
        <v>0</v>
      </c>
      <c r="E110" s="2">
        <f aca="true" t="shared" si="45" ref="E110:M110">SUM(E117++E123+E139)</f>
        <v>0</v>
      </c>
      <c r="F110" s="2">
        <f t="shared" si="45"/>
        <v>0</v>
      </c>
      <c r="G110" s="59">
        <f t="shared" si="45"/>
        <v>0</v>
      </c>
      <c r="H110" s="2">
        <f t="shared" si="45"/>
        <v>0</v>
      </c>
      <c r="I110" s="2">
        <f t="shared" si="45"/>
        <v>0</v>
      </c>
      <c r="J110" s="2">
        <f t="shared" si="45"/>
        <v>0</v>
      </c>
      <c r="K110" s="2">
        <f t="shared" si="45"/>
        <v>0</v>
      </c>
      <c r="L110" s="2">
        <f t="shared" si="45"/>
        <v>0</v>
      </c>
      <c r="M110" s="2">
        <f t="shared" si="45"/>
        <v>0</v>
      </c>
      <c r="N110" s="1"/>
      <c r="O110" s="4"/>
      <c r="P110" s="6"/>
    </row>
    <row r="111" spans="1:16" ht="22.5" customHeight="1">
      <c r="A111" s="7"/>
      <c r="B111" s="7"/>
      <c r="C111" s="68" t="s">
        <v>68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70"/>
      <c r="O111" s="4"/>
      <c r="P111" s="6"/>
    </row>
    <row r="112" spans="1:16" ht="24.75" customHeight="1">
      <c r="A112" s="7"/>
      <c r="B112" s="7"/>
      <c r="C112" s="68" t="s">
        <v>60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4"/>
      <c r="P112" s="6"/>
    </row>
    <row r="113" spans="1:16" ht="120" customHeight="1">
      <c r="A113" s="34" t="s">
        <v>119</v>
      </c>
      <c r="B113" s="52" t="s">
        <v>80</v>
      </c>
      <c r="C113" s="36" t="s">
        <v>42</v>
      </c>
      <c r="D113" s="37">
        <f>SUM(D114:D117)</f>
        <v>63308.24836</v>
      </c>
      <c r="E113" s="37">
        <f aca="true" t="shared" si="46" ref="E113:M113">SUM(E114:E117)</f>
        <v>23290.8</v>
      </c>
      <c r="F113" s="37">
        <f t="shared" si="46"/>
        <v>16591.9</v>
      </c>
      <c r="G113" s="37">
        <f t="shared" si="46"/>
        <v>12168.30936</v>
      </c>
      <c r="H113" s="37">
        <f t="shared" si="46"/>
        <v>11257.239</v>
      </c>
      <c r="I113" s="37">
        <f t="shared" si="46"/>
        <v>0</v>
      </c>
      <c r="J113" s="37">
        <f t="shared" si="46"/>
        <v>0</v>
      </c>
      <c r="K113" s="37">
        <f t="shared" si="46"/>
        <v>0</v>
      </c>
      <c r="L113" s="37">
        <f t="shared" si="46"/>
        <v>0</v>
      </c>
      <c r="M113" s="37">
        <f t="shared" si="46"/>
        <v>0</v>
      </c>
      <c r="N113" s="36" t="s">
        <v>79</v>
      </c>
      <c r="O113" s="4"/>
      <c r="P113" s="6"/>
    </row>
    <row r="114" spans="1:16" ht="19.5" customHeight="1">
      <c r="A114" s="7"/>
      <c r="B114" s="10" t="s">
        <v>8</v>
      </c>
      <c r="C114" s="16"/>
      <c r="D114" s="2">
        <f>SUM(E114:M114)</f>
        <v>0</v>
      </c>
      <c r="E114" s="2">
        <v>0</v>
      </c>
      <c r="F114" s="2">
        <v>0</v>
      </c>
      <c r="G114" s="59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"/>
      <c r="O114" s="4"/>
      <c r="P114" s="6"/>
    </row>
    <row r="115" spans="1:16" ht="19.5" customHeight="1">
      <c r="A115" s="7"/>
      <c r="B115" s="10" t="s">
        <v>9</v>
      </c>
      <c r="C115" s="16"/>
      <c r="D115" s="2">
        <f>SUM(E115:M115)</f>
        <v>0</v>
      </c>
      <c r="E115" s="2">
        <v>0</v>
      </c>
      <c r="F115" s="2">
        <v>0</v>
      </c>
      <c r="G115" s="59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"/>
      <c r="O115" s="4"/>
      <c r="P115" s="6"/>
    </row>
    <row r="116" spans="1:16" ht="18.75" customHeight="1">
      <c r="A116" s="7"/>
      <c r="B116" s="10" t="s">
        <v>10</v>
      </c>
      <c r="C116" s="16"/>
      <c r="D116" s="2">
        <f>SUM(E116:M116)</f>
        <v>63308.24836</v>
      </c>
      <c r="E116" s="2">
        <v>23290.8</v>
      </c>
      <c r="F116" s="2">
        <v>16591.9</v>
      </c>
      <c r="G116" s="59">
        <v>12168.30936</v>
      </c>
      <c r="H116" s="2">
        <v>11257.239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"/>
      <c r="O116" s="4"/>
      <c r="P116" s="6"/>
    </row>
    <row r="117" spans="1:16" ht="18.75" customHeight="1">
      <c r="A117" s="7"/>
      <c r="B117" s="10" t="s">
        <v>39</v>
      </c>
      <c r="C117" s="16"/>
      <c r="D117" s="2">
        <f>SUM(E117:M117)</f>
        <v>0</v>
      </c>
      <c r="E117" s="2">
        <v>0</v>
      </c>
      <c r="F117" s="2">
        <v>0</v>
      </c>
      <c r="G117" s="59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"/>
      <c r="O117" s="4"/>
      <c r="P117" s="6"/>
    </row>
    <row r="118" spans="1:16" ht="30" customHeight="1">
      <c r="A118" s="3"/>
      <c r="B118" s="1"/>
      <c r="C118" s="68" t="s">
        <v>96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70"/>
      <c r="O118" s="4"/>
      <c r="P118" s="6"/>
    </row>
    <row r="119" spans="1:16" ht="63.75" customHeight="1">
      <c r="A119" s="53" t="s">
        <v>94</v>
      </c>
      <c r="B119" s="51" t="s">
        <v>47</v>
      </c>
      <c r="C119" s="36" t="s">
        <v>46</v>
      </c>
      <c r="D119" s="37">
        <f aca="true" t="shared" si="47" ref="D119:M119">SUM(D120:D123)</f>
        <v>1550</v>
      </c>
      <c r="E119" s="37">
        <f t="shared" si="47"/>
        <v>1550</v>
      </c>
      <c r="F119" s="37">
        <f t="shared" si="47"/>
        <v>0</v>
      </c>
      <c r="G119" s="37">
        <f t="shared" si="47"/>
        <v>0</v>
      </c>
      <c r="H119" s="37">
        <f t="shared" si="47"/>
        <v>0</v>
      </c>
      <c r="I119" s="37">
        <f t="shared" si="47"/>
        <v>0</v>
      </c>
      <c r="J119" s="37">
        <f t="shared" si="47"/>
        <v>0</v>
      </c>
      <c r="K119" s="37">
        <f t="shared" si="47"/>
        <v>0</v>
      </c>
      <c r="L119" s="37">
        <f t="shared" si="47"/>
        <v>0</v>
      </c>
      <c r="M119" s="37">
        <f t="shared" si="47"/>
        <v>0</v>
      </c>
      <c r="N119" s="36" t="s">
        <v>74</v>
      </c>
      <c r="O119" s="4"/>
      <c r="P119" s="6"/>
    </row>
    <row r="120" spans="1:16" ht="18.75" customHeight="1">
      <c r="A120" s="3"/>
      <c r="B120" s="1" t="s">
        <v>8</v>
      </c>
      <c r="C120" s="16"/>
      <c r="D120" s="2">
        <v>0</v>
      </c>
      <c r="E120" s="2">
        <v>0</v>
      </c>
      <c r="F120" s="2">
        <v>0</v>
      </c>
      <c r="G120" s="59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"/>
      <c r="O120" s="4"/>
      <c r="P120" s="6"/>
    </row>
    <row r="121" spans="1:16" ht="18.75" customHeight="1">
      <c r="A121" s="3"/>
      <c r="B121" s="1" t="s">
        <v>9</v>
      </c>
      <c r="C121" s="16"/>
      <c r="D121" s="2">
        <v>0</v>
      </c>
      <c r="E121" s="2">
        <v>0</v>
      </c>
      <c r="F121" s="2">
        <v>0</v>
      </c>
      <c r="G121" s="59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"/>
      <c r="O121" s="4"/>
      <c r="P121" s="6"/>
    </row>
    <row r="122" spans="1:16" ht="18.75" customHeight="1">
      <c r="A122" s="3"/>
      <c r="B122" s="1" t="s">
        <v>10</v>
      </c>
      <c r="C122" s="16"/>
      <c r="D122" s="63">
        <f>SUM(E122:I122)</f>
        <v>1550</v>
      </c>
      <c r="E122" s="63">
        <v>1550</v>
      </c>
      <c r="F122" s="2">
        <v>0</v>
      </c>
      <c r="G122" s="59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"/>
      <c r="O122" s="4"/>
      <c r="P122" s="6"/>
    </row>
    <row r="123" spans="1:16" ht="22.5" customHeight="1">
      <c r="A123" s="3"/>
      <c r="B123" s="1" t="s">
        <v>11</v>
      </c>
      <c r="C123" s="16"/>
      <c r="D123" s="2">
        <v>0</v>
      </c>
      <c r="E123" s="2">
        <v>0</v>
      </c>
      <c r="F123" s="2">
        <v>0</v>
      </c>
      <c r="G123" s="59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"/>
      <c r="O123" s="4"/>
      <c r="P123" s="6"/>
    </row>
    <row r="124" spans="1:16" ht="52.5" customHeight="1">
      <c r="A124" s="34" t="s">
        <v>95</v>
      </c>
      <c r="B124" s="51" t="s">
        <v>120</v>
      </c>
      <c r="C124" s="36" t="s">
        <v>46</v>
      </c>
      <c r="D124" s="37">
        <f>D125+D126+D127+D128</f>
        <v>817.43132</v>
      </c>
      <c r="E124" s="37">
        <f aca="true" t="shared" si="48" ref="E124:M124">E125+E126+E127+E128</f>
        <v>0</v>
      </c>
      <c r="F124" s="37">
        <f t="shared" si="48"/>
        <v>0</v>
      </c>
      <c r="G124" s="37">
        <f t="shared" si="48"/>
        <v>0</v>
      </c>
      <c r="H124" s="37">
        <f t="shared" si="48"/>
        <v>817.43132</v>
      </c>
      <c r="I124" s="37">
        <f t="shared" si="48"/>
        <v>0</v>
      </c>
      <c r="J124" s="37">
        <f t="shared" si="48"/>
        <v>0</v>
      </c>
      <c r="K124" s="37">
        <f t="shared" si="48"/>
        <v>0</v>
      </c>
      <c r="L124" s="37">
        <f t="shared" si="48"/>
        <v>0</v>
      </c>
      <c r="M124" s="37">
        <f t="shared" si="48"/>
        <v>0</v>
      </c>
      <c r="N124" s="36"/>
      <c r="O124" s="4"/>
      <c r="P124" s="6"/>
    </row>
    <row r="125" spans="1:16" ht="22.5" customHeight="1">
      <c r="A125" s="3"/>
      <c r="B125" s="1" t="s">
        <v>8</v>
      </c>
      <c r="C125" s="16"/>
      <c r="D125" s="2">
        <f>SUM(E125:M125)</f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"/>
      <c r="O125" s="4"/>
      <c r="P125" s="6"/>
    </row>
    <row r="126" spans="1:16" ht="22.5" customHeight="1">
      <c r="A126" s="3"/>
      <c r="B126" s="1" t="s">
        <v>9</v>
      </c>
      <c r="C126" s="16"/>
      <c r="D126" s="2">
        <f>SUM(E126:M126)</f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"/>
      <c r="O126" s="4"/>
      <c r="P126" s="6"/>
    </row>
    <row r="127" spans="1:16" ht="22.5" customHeight="1">
      <c r="A127" s="3"/>
      <c r="B127" s="1" t="s">
        <v>10</v>
      </c>
      <c r="C127" s="16"/>
      <c r="D127" s="2">
        <f>SUM(E127:M127)</f>
        <v>817.43132</v>
      </c>
      <c r="E127" s="2">
        <v>0</v>
      </c>
      <c r="F127" s="2">
        <v>0</v>
      </c>
      <c r="G127" s="2">
        <v>0</v>
      </c>
      <c r="H127" s="2">
        <v>817.43132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"/>
      <c r="O127" s="4"/>
      <c r="P127" s="6"/>
    </row>
    <row r="128" spans="1:16" ht="22.5" customHeight="1">
      <c r="A128" s="3"/>
      <c r="B128" s="1" t="s">
        <v>11</v>
      </c>
      <c r="C128" s="16"/>
      <c r="D128" s="2">
        <f>SUM(E128:M128)</f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"/>
      <c r="O128" s="4"/>
      <c r="P128" s="6"/>
    </row>
    <row r="129" spans="1:16" ht="47.25" customHeight="1">
      <c r="A129" s="34" t="s">
        <v>118</v>
      </c>
      <c r="B129" s="51" t="s">
        <v>121</v>
      </c>
      <c r="C129" s="36" t="s">
        <v>46</v>
      </c>
      <c r="D129" s="37">
        <f>D130+D131+D132+D133</f>
        <v>519.07641</v>
      </c>
      <c r="E129" s="37">
        <f aca="true" t="shared" si="49" ref="E129:M129">E130+E131+E132+E133</f>
        <v>0</v>
      </c>
      <c r="F129" s="37">
        <f t="shared" si="49"/>
        <v>0</v>
      </c>
      <c r="G129" s="37">
        <f t="shared" si="49"/>
        <v>0</v>
      </c>
      <c r="H129" s="37">
        <f t="shared" si="49"/>
        <v>519.07641</v>
      </c>
      <c r="I129" s="37">
        <f t="shared" si="49"/>
        <v>0</v>
      </c>
      <c r="J129" s="37">
        <f t="shared" si="49"/>
        <v>0</v>
      </c>
      <c r="K129" s="37">
        <f t="shared" si="49"/>
        <v>0</v>
      </c>
      <c r="L129" s="37">
        <f t="shared" si="49"/>
        <v>0</v>
      </c>
      <c r="M129" s="37">
        <f t="shared" si="49"/>
        <v>0</v>
      </c>
      <c r="N129" s="36"/>
      <c r="O129" s="4"/>
      <c r="P129" s="6"/>
    </row>
    <row r="130" spans="1:16" ht="17.25" customHeight="1">
      <c r="A130" s="3"/>
      <c r="B130" s="1" t="s">
        <v>8</v>
      </c>
      <c r="C130" s="16"/>
      <c r="D130" s="2">
        <f>SUM(E130:M130)</f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"/>
      <c r="O130" s="4"/>
      <c r="P130" s="6"/>
    </row>
    <row r="131" spans="1:16" ht="15.75" customHeight="1">
      <c r="A131" s="3"/>
      <c r="B131" s="1" t="s">
        <v>9</v>
      </c>
      <c r="C131" s="16"/>
      <c r="D131" s="2">
        <f>SUM(E131:M131)</f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"/>
      <c r="O131" s="4"/>
      <c r="P131" s="6"/>
    </row>
    <row r="132" spans="1:16" ht="15.75" customHeight="1">
      <c r="A132" s="3"/>
      <c r="B132" s="1" t="s">
        <v>10</v>
      </c>
      <c r="C132" s="16"/>
      <c r="D132" s="2">
        <f>SUM(E132:M132)</f>
        <v>519.07641</v>
      </c>
      <c r="E132" s="2">
        <v>0</v>
      </c>
      <c r="F132" s="2">
        <v>0</v>
      </c>
      <c r="G132" s="2">
        <v>0</v>
      </c>
      <c r="H132" s="2">
        <v>519.07641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"/>
      <c r="O132" s="4"/>
      <c r="P132" s="6"/>
    </row>
    <row r="133" spans="1:16" ht="15.75" customHeight="1">
      <c r="A133" s="3"/>
      <c r="B133" s="1" t="s">
        <v>11</v>
      </c>
      <c r="C133" s="16"/>
      <c r="D133" s="2">
        <f>SUM(E133:M133)</f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"/>
      <c r="O133" s="4"/>
      <c r="P133" s="6"/>
    </row>
    <row r="134" spans="1:16" ht="27" customHeight="1">
      <c r="A134" s="3"/>
      <c r="B134" s="1"/>
      <c r="C134" s="74" t="s">
        <v>97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6"/>
      <c r="O134" s="4"/>
      <c r="P134" s="6"/>
    </row>
    <row r="135" spans="1:16" ht="57.75" customHeight="1">
      <c r="A135" s="34" t="s">
        <v>125</v>
      </c>
      <c r="B135" s="51" t="s">
        <v>64</v>
      </c>
      <c r="C135" s="36" t="s">
        <v>46</v>
      </c>
      <c r="D135" s="37">
        <f>SUM(D136:D139)</f>
        <v>40794.61696</v>
      </c>
      <c r="E135" s="37">
        <f aca="true" t="shared" si="50" ref="E135:M135">SUM(E136:E139)</f>
        <v>16043.7</v>
      </c>
      <c r="F135" s="37">
        <f t="shared" si="50"/>
        <v>5471.9</v>
      </c>
      <c r="G135" s="37">
        <f t="shared" si="50"/>
        <v>2464.6588</v>
      </c>
      <c r="H135" s="37">
        <f t="shared" si="50"/>
        <v>3939.35816</v>
      </c>
      <c r="I135" s="37">
        <f t="shared" si="50"/>
        <v>2575</v>
      </c>
      <c r="J135" s="37">
        <f t="shared" si="50"/>
        <v>2575</v>
      </c>
      <c r="K135" s="37">
        <f t="shared" si="50"/>
        <v>2575</v>
      </c>
      <c r="L135" s="37">
        <f t="shared" si="50"/>
        <v>2575</v>
      </c>
      <c r="M135" s="37">
        <f t="shared" si="50"/>
        <v>2575</v>
      </c>
      <c r="N135" s="36" t="s">
        <v>73</v>
      </c>
      <c r="O135" s="4"/>
      <c r="P135" s="6"/>
    </row>
    <row r="136" spans="1:16" ht="18.75" customHeight="1">
      <c r="A136" s="3"/>
      <c r="B136" s="1" t="s">
        <v>8</v>
      </c>
      <c r="C136" s="16"/>
      <c r="D136" s="2">
        <f>SUM(E136:M136)</f>
        <v>0</v>
      </c>
      <c r="E136" s="2">
        <v>0</v>
      </c>
      <c r="F136" s="2">
        <v>0</v>
      </c>
      <c r="G136" s="59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"/>
      <c r="O136" s="4"/>
      <c r="P136" s="6"/>
    </row>
    <row r="137" spans="1:16" ht="18.75" customHeight="1">
      <c r="A137" s="3"/>
      <c r="B137" s="1" t="s">
        <v>9</v>
      </c>
      <c r="C137" s="16"/>
      <c r="D137" s="2">
        <f>SUM(E137:M137)</f>
        <v>0</v>
      </c>
      <c r="E137" s="2">
        <v>0</v>
      </c>
      <c r="F137" s="2">
        <v>0</v>
      </c>
      <c r="G137" s="59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"/>
      <c r="O137" s="4"/>
      <c r="P137" s="6"/>
    </row>
    <row r="138" spans="1:16" ht="18.75" customHeight="1">
      <c r="A138" s="3"/>
      <c r="B138" s="1" t="s">
        <v>10</v>
      </c>
      <c r="C138" s="16"/>
      <c r="D138" s="2">
        <f>SUM(E138:M138)</f>
        <v>40794.61696</v>
      </c>
      <c r="E138" s="2">
        <v>16043.7</v>
      </c>
      <c r="F138" s="2">
        <v>5471.9</v>
      </c>
      <c r="G138" s="59">
        <v>2464.6588</v>
      </c>
      <c r="H138" s="2">
        <v>3939.35816</v>
      </c>
      <c r="I138" s="2">
        <v>2575</v>
      </c>
      <c r="J138" s="2">
        <v>2575</v>
      </c>
      <c r="K138" s="2">
        <v>2575</v>
      </c>
      <c r="L138" s="2">
        <v>2575</v>
      </c>
      <c r="M138" s="2">
        <v>2575</v>
      </c>
      <c r="N138" s="1"/>
      <c r="O138" s="4"/>
      <c r="P138" s="6"/>
    </row>
    <row r="139" spans="1:16" ht="20.25" customHeight="1">
      <c r="A139" s="3"/>
      <c r="B139" s="1" t="s">
        <v>11</v>
      </c>
      <c r="C139" s="16"/>
      <c r="D139" s="2">
        <f>SUM(E139:M139)</f>
        <v>0</v>
      </c>
      <c r="E139" s="2">
        <v>0</v>
      </c>
      <c r="F139" s="2">
        <v>0</v>
      </c>
      <c r="G139" s="59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"/>
      <c r="O139" s="4"/>
      <c r="P139" s="6"/>
    </row>
    <row r="140" spans="1:16" ht="78" customHeight="1">
      <c r="A140" s="23" t="s">
        <v>50</v>
      </c>
      <c r="B140" s="32" t="s">
        <v>101</v>
      </c>
      <c r="C140" s="24"/>
      <c r="D140" s="25">
        <f>SUM(D141:D144)</f>
        <v>73118.59992000001</v>
      </c>
      <c r="E140" s="25">
        <f aca="true" t="shared" si="51" ref="E140:J140">SUM(E141:E144)</f>
        <v>5433.5</v>
      </c>
      <c r="F140" s="25">
        <f t="shared" si="51"/>
        <v>6461.5</v>
      </c>
      <c r="G140" s="25">
        <f t="shared" si="51"/>
        <v>15605.052</v>
      </c>
      <c r="H140" s="25">
        <f t="shared" si="51"/>
        <v>18639.47792</v>
      </c>
      <c r="I140" s="25">
        <f t="shared" si="51"/>
        <v>5361.414</v>
      </c>
      <c r="J140" s="25">
        <f t="shared" si="51"/>
        <v>5404.414</v>
      </c>
      <c r="K140" s="25">
        <f>SUM(K141:K144)</f>
        <v>5404.414</v>
      </c>
      <c r="L140" s="25">
        <f>SUM(L141:L144)</f>
        <v>5404.414</v>
      </c>
      <c r="M140" s="25">
        <f>SUM(M141:M144)</f>
        <v>5404.414</v>
      </c>
      <c r="N140" s="26"/>
      <c r="O140" s="4"/>
      <c r="P140" s="6"/>
    </row>
    <row r="141" spans="1:16" ht="18.75" customHeight="1">
      <c r="A141" s="3"/>
      <c r="B141" s="1" t="s">
        <v>8</v>
      </c>
      <c r="C141" s="16"/>
      <c r="D141" s="2">
        <f aca="true" t="shared" si="52" ref="D141:I143">SUM(D146+D151+D156)</f>
        <v>0</v>
      </c>
      <c r="E141" s="2">
        <f t="shared" si="52"/>
        <v>0</v>
      </c>
      <c r="F141" s="2">
        <f t="shared" si="52"/>
        <v>0</v>
      </c>
      <c r="G141" s="59">
        <f t="shared" si="52"/>
        <v>0</v>
      </c>
      <c r="H141" s="2">
        <f t="shared" si="52"/>
        <v>0</v>
      </c>
      <c r="I141" s="2">
        <f t="shared" si="52"/>
        <v>0</v>
      </c>
      <c r="J141" s="2">
        <f aca="true" t="shared" si="53" ref="J141:M144">SUM(J146+J151+J156)</f>
        <v>0</v>
      </c>
      <c r="K141" s="2">
        <f t="shared" si="53"/>
        <v>0</v>
      </c>
      <c r="L141" s="2">
        <f t="shared" si="53"/>
        <v>0</v>
      </c>
      <c r="M141" s="2">
        <f t="shared" si="53"/>
        <v>0</v>
      </c>
      <c r="N141" s="1"/>
      <c r="O141" s="4"/>
      <c r="P141" s="6"/>
    </row>
    <row r="142" spans="1:16" ht="18.75" customHeight="1">
      <c r="A142" s="3"/>
      <c r="B142" s="1" t="s">
        <v>9</v>
      </c>
      <c r="C142" s="16"/>
      <c r="D142" s="2">
        <f t="shared" si="52"/>
        <v>1830.1000000000001</v>
      </c>
      <c r="E142" s="2">
        <f t="shared" si="52"/>
        <v>194.6</v>
      </c>
      <c r="F142" s="2">
        <f t="shared" si="52"/>
        <v>196.8</v>
      </c>
      <c r="G142" s="59">
        <f t="shared" si="52"/>
        <v>201.5</v>
      </c>
      <c r="H142" s="2">
        <f t="shared" si="52"/>
        <v>206.2</v>
      </c>
      <c r="I142" s="2">
        <f t="shared" si="52"/>
        <v>206.2</v>
      </c>
      <c r="J142" s="2">
        <f t="shared" si="53"/>
        <v>206.2</v>
      </c>
      <c r="K142" s="2">
        <f t="shared" si="53"/>
        <v>206.2</v>
      </c>
      <c r="L142" s="2">
        <f t="shared" si="53"/>
        <v>206.2</v>
      </c>
      <c r="M142" s="2">
        <f t="shared" si="53"/>
        <v>206.2</v>
      </c>
      <c r="N142" s="1"/>
      <c r="O142" s="4"/>
      <c r="P142" s="6"/>
    </row>
    <row r="143" spans="1:16" ht="18.75" customHeight="1">
      <c r="A143" s="3"/>
      <c r="B143" s="1" t="s">
        <v>10</v>
      </c>
      <c r="C143" s="16"/>
      <c r="D143" s="2">
        <f t="shared" si="52"/>
        <v>71288.49992</v>
      </c>
      <c r="E143" s="2">
        <f t="shared" si="52"/>
        <v>5238.9</v>
      </c>
      <c r="F143" s="2">
        <f t="shared" si="52"/>
        <v>6264.7</v>
      </c>
      <c r="G143" s="59">
        <f t="shared" si="52"/>
        <v>15403.552</v>
      </c>
      <c r="H143" s="2">
        <f t="shared" si="52"/>
        <v>18433.27792</v>
      </c>
      <c r="I143" s="2">
        <f t="shared" si="52"/>
        <v>5155.214</v>
      </c>
      <c r="J143" s="2">
        <f t="shared" si="53"/>
        <v>5198.214</v>
      </c>
      <c r="K143" s="2">
        <f t="shared" si="53"/>
        <v>5198.214</v>
      </c>
      <c r="L143" s="2">
        <f t="shared" si="53"/>
        <v>5198.214</v>
      </c>
      <c r="M143" s="2">
        <f t="shared" si="53"/>
        <v>5198.214</v>
      </c>
      <c r="N143" s="1"/>
      <c r="O143" s="4"/>
      <c r="P143" s="6"/>
    </row>
    <row r="144" spans="1:16" ht="21.75" customHeight="1">
      <c r="A144" s="3"/>
      <c r="B144" s="1" t="s">
        <v>11</v>
      </c>
      <c r="C144" s="16"/>
      <c r="D144" s="2">
        <f aca="true" t="shared" si="54" ref="D144:I144">SUM(D149+D154+D159)</f>
        <v>0</v>
      </c>
      <c r="E144" s="2">
        <f t="shared" si="54"/>
        <v>0</v>
      </c>
      <c r="F144" s="2">
        <f t="shared" si="54"/>
        <v>0</v>
      </c>
      <c r="G144" s="59">
        <f t="shared" si="54"/>
        <v>0</v>
      </c>
      <c r="H144" s="2">
        <f t="shared" si="54"/>
        <v>0</v>
      </c>
      <c r="I144" s="2">
        <f t="shared" si="54"/>
        <v>0</v>
      </c>
      <c r="J144" s="2">
        <f t="shared" si="53"/>
        <v>0</v>
      </c>
      <c r="K144" s="2">
        <f t="shared" si="53"/>
        <v>0</v>
      </c>
      <c r="L144" s="2">
        <f t="shared" si="53"/>
        <v>0</v>
      </c>
      <c r="M144" s="2">
        <f t="shared" si="53"/>
        <v>0</v>
      </c>
      <c r="N144" s="1"/>
      <c r="O144" s="4"/>
      <c r="P144" s="6"/>
    </row>
    <row r="145" spans="1:16" ht="49.5" customHeight="1">
      <c r="A145" s="27" t="s">
        <v>24</v>
      </c>
      <c r="B145" s="28" t="s">
        <v>13</v>
      </c>
      <c r="C145" s="29"/>
      <c r="D145" s="30">
        <f aca="true" t="shared" si="55" ref="D145:I145">SUM(D146+D147+D148+D149)</f>
        <v>0</v>
      </c>
      <c r="E145" s="30">
        <f t="shared" si="55"/>
        <v>0</v>
      </c>
      <c r="F145" s="30">
        <f t="shared" si="55"/>
        <v>0</v>
      </c>
      <c r="G145" s="30">
        <f t="shared" si="55"/>
        <v>0</v>
      </c>
      <c r="H145" s="30">
        <f t="shared" si="55"/>
        <v>0</v>
      </c>
      <c r="I145" s="30">
        <f t="shared" si="55"/>
        <v>0</v>
      </c>
      <c r="J145" s="30">
        <f>SUM(J146+J147+J148+J149)</f>
        <v>0</v>
      </c>
      <c r="K145" s="30">
        <f>SUM(K146+K147+K148+K149)</f>
        <v>0</v>
      </c>
      <c r="L145" s="30">
        <f>SUM(L146+L147+L148+L149)</f>
        <v>0</v>
      </c>
      <c r="M145" s="30">
        <f>SUM(M146+M147+M148+M149)</f>
        <v>0</v>
      </c>
      <c r="N145" s="31"/>
      <c r="O145" s="4"/>
      <c r="P145" s="6"/>
    </row>
    <row r="146" spans="1:16" ht="18.75" customHeight="1">
      <c r="A146" s="3"/>
      <c r="B146" s="1" t="s">
        <v>8</v>
      </c>
      <c r="C146" s="16"/>
      <c r="D146" s="2">
        <v>0</v>
      </c>
      <c r="E146" s="2">
        <v>0</v>
      </c>
      <c r="F146" s="2">
        <v>0</v>
      </c>
      <c r="G146" s="59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"/>
      <c r="O146" s="4"/>
      <c r="P146" s="6"/>
    </row>
    <row r="147" spans="1:16" ht="18" customHeight="1">
      <c r="A147" s="3"/>
      <c r="B147" s="1" t="s">
        <v>9</v>
      </c>
      <c r="C147" s="16"/>
      <c r="D147" s="2">
        <v>0</v>
      </c>
      <c r="E147" s="2">
        <v>0</v>
      </c>
      <c r="F147" s="2">
        <v>0</v>
      </c>
      <c r="G147" s="59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"/>
      <c r="O147" s="4"/>
      <c r="P147" s="6"/>
    </row>
    <row r="148" spans="1:16" ht="18.75" customHeight="1">
      <c r="A148" s="3"/>
      <c r="B148" s="1" t="s">
        <v>10</v>
      </c>
      <c r="C148" s="16"/>
      <c r="D148" s="2">
        <v>0</v>
      </c>
      <c r="E148" s="2">
        <v>0</v>
      </c>
      <c r="F148" s="2">
        <v>0</v>
      </c>
      <c r="G148" s="59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"/>
      <c r="O148" s="4"/>
      <c r="P148" s="6"/>
    </row>
    <row r="149" spans="1:16" ht="18.75" customHeight="1">
      <c r="A149" s="3"/>
      <c r="B149" s="1" t="s">
        <v>11</v>
      </c>
      <c r="C149" s="16"/>
      <c r="D149" s="2">
        <v>0</v>
      </c>
      <c r="E149" s="2">
        <v>0</v>
      </c>
      <c r="F149" s="2">
        <v>0</v>
      </c>
      <c r="G149" s="59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"/>
      <c r="O149" s="4"/>
      <c r="P149" s="6"/>
    </row>
    <row r="150" spans="1:16" ht="69" customHeight="1">
      <c r="A150" s="27" t="s">
        <v>25</v>
      </c>
      <c r="B150" s="28" t="s">
        <v>14</v>
      </c>
      <c r="C150" s="29"/>
      <c r="D150" s="30">
        <f aca="true" t="shared" si="56" ref="D150:I150">SUM(D151+D152+D153+D154)</f>
        <v>0</v>
      </c>
      <c r="E150" s="30">
        <f t="shared" si="56"/>
        <v>0</v>
      </c>
      <c r="F150" s="30">
        <f t="shared" si="56"/>
        <v>0</v>
      </c>
      <c r="G150" s="30">
        <f t="shared" si="56"/>
        <v>0</v>
      </c>
      <c r="H150" s="30">
        <f t="shared" si="56"/>
        <v>0</v>
      </c>
      <c r="I150" s="30">
        <f t="shared" si="56"/>
        <v>0</v>
      </c>
      <c r="J150" s="30">
        <f>SUM(J151+J152+J153+J154)</f>
        <v>0</v>
      </c>
      <c r="K150" s="30">
        <f>SUM(K151+K152+K153+K154)</f>
        <v>0</v>
      </c>
      <c r="L150" s="30">
        <f>SUM(L151+L152+L153+L154)</f>
        <v>0</v>
      </c>
      <c r="M150" s="30">
        <f>SUM(M151+M152+M153+M154)</f>
        <v>0</v>
      </c>
      <c r="N150" s="31"/>
      <c r="O150" s="4"/>
      <c r="P150" s="6"/>
    </row>
    <row r="151" spans="1:16" ht="22.5" customHeight="1">
      <c r="A151" s="3"/>
      <c r="B151" s="1" t="s">
        <v>8</v>
      </c>
      <c r="C151" s="16"/>
      <c r="D151" s="2">
        <v>0</v>
      </c>
      <c r="E151" s="2">
        <v>0</v>
      </c>
      <c r="F151" s="2">
        <v>0</v>
      </c>
      <c r="G151" s="59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"/>
      <c r="O151" s="4"/>
      <c r="P151" s="6"/>
    </row>
    <row r="152" spans="1:16" ht="18.75" customHeight="1">
      <c r="A152" s="3"/>
      <c r="B152" s="1" t="s">
        <v>9</v>
      </c>
      <c r="C152" s="16"/>
      <c r="D152" s="2">
        <v>0</v>
      </c>
      <c r="E152" s="2">
        <v>0</v>
      </c>
      <c r="F152" s="2">
        <v>0</v>
      </c>
      <c r="G152" s="59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"/>
      <c r="O152" s="4"/>
      <c r="P152" s="6"/>
    </row>
    <row r="153" spans="1:16" ht="18.75" customHeight="1">
      <c r="A153" s="3"/>
      <c r="B153" s="1" t="s">
        <v>10</v>
      </c>
      <c r="C153" s="16"/>
      <c r="D153" s="2">
        <v>0</v>
      </c>
      <c r="E153" s="2">
        <v>0</v>
      </c>
      <c r="F153" s="2">
        <v>0</v>
      </c>
      <c r="G153" s="59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"/>
      <c r="O153" s="4"/>
      <c r="P153" s="6"/>
    </row>
    <row r="154" spans="1:16" ht="18.75" customHeight="1">
      <c r="A154" s="3"/>
      <c r="B154" s="1" t="s">
        <v>11</v>
      </c>
      <c r="C154" s="16"/>
      <c r="D154" s="2">
        <v>0</v>
      </c>
      <c r="E154" s="2">
        <v>0</v>
      </c>
      <c r="F154" s="2">
        <v>0</v>
      </c>
      <c r="G154" s="59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"/>
      <c r="O154" s="4"/>
      <c r="P154" s="6"/>
    </row>
    <row r="155" spans="1:16" ht="40.5" customHeight="1">
      <c r="A155" s="27" t="s">
        <v>26</v>
      </c>
      <c r="B155" s="28" t="s">
        <v>92</v>
      </c>
      <c r="C155" s="29"/>
      <c r="D155" s="30">
        <f aca="true" t="shared" si="57" ref="D155:J155">SUM(D156+D157+D158+D159)</f>
        <v>73118.59992000001</v>
      </c>
      <c r="E155" s="30">
        <f t="shared" si="57"/>
        <v>5433.5</v>
      </c>
      <c r="F155" s="30">
        <f t="shared" si="57"/>
        <v>6461.5</v>
      </c>
      <c r="G155" s="30">
        <f t="shared" si="57"/>
        <v>15605.052</v>
      </c>
      <c r="H155" s="30">
        <f t="shared" si="57"/>
        <v>18639.47792</v>
      </c>
      <c r="I155" s="30">
        <f t="shared" si="57"/>
        <v>5361.414</v>
      </c>
      <c r="J155" s="30">
        <f t="shared" si="57"/>
        <v>5404.414</v>
      </c>
      <c r="K155" s="30">
        <f>SUM(K156+K157+K158+K159)</f>
        <v>5404.414</v>
      </c>
      <c r="L155" s="30">
        <f>SUM(L156+L157+L158+L159)</f>
        <v>5404.414</v>
      </c>
      <c r="M155" s="30">
        <f>SUM(M156+M157+M158+M159)</f>
        <v>5404.414</v>
      </c>
      <c r="N155" s="31"/>
      <c r="O155" s="4"/>
      <c r="P155" s="6"/>
    </row>
    <row r="156" spans="1:16" ht="27" customHeight="1">
      <c r="A156" s="3"/>
      <c r="B156" s="1" t="s">
        <v>8</v>
      </c>
      <c r="C156" s="16"/>
      <c r="D156" s="2">
        <f aca="true" t="shared" si="58" ref="D156:J156">SUM(D163)</f>
        <v>0</v>
      </c>
      <c r="E156" s="2">
        <f t="shared" si="58"/>
        <v>0</v>
      </c>
      <c r="F156" s="2">
        <f t="shared" si="58"/>
        <v>0</v>
      </c>
      <c r="G156" s="59">
        <f t="shared" si="58"/>
        <v>0</v>
      </c>
      <c r="H156" s="2">
        <f t="shared" si="58"/>
        <v>0</v>
      </c>
      <c r="I156" s="2">
        <f t="shared" si="58"/>
        <v>0</v>
      </c>
      <c r="J156" s="2">
        <f t="shared" si="58"/>
        <v>0</v>
      </c>
      <c r="K156" s="2">
        <f aca="true" t="shared" si="59" ref="K156:M159">SUM(K163)</f>
        <v>0</v>
      </c>
      <c r="L156" s="2">
        <f t="shared" si="59"/>
        <v>0</v>
      </c>
      <c r="M156" s="2">
        <f t="shared" si="59"/>
        <v>0</v>
      </c>
      <c r="N156" s="1"/>
      <c r="O156" s="4"/>
      <c r="P156" s="6"/>
    </row>
    <row r="157" spans="1:16" ht="18.75" customHeight="1">
      <c r="A157" s="3"/>
      <c r="B157" s="1" t="s">
        <v>9</v>
      </c>
      <c r="C157" s="16"/>
      <c r="D157" s="2">
        <f aca="true" t="shared" si="60" ref="D157:J159">SUM(D164)</f>
        <v>1830.1000000000001</v>
      </c>
      <c r="E157" s="2">
        <f t="shared" si="60"/>
        <v>194.6</v>
      </c>
      <c r="F157" s="2">
        <f t="shared" si="60"/>
        <v>196.8</v>
      </c>
      <c r="G157" s="59">
        <f t="shared" si="60"/>
        <v>201.5</v>
      </c>
      <c r="H157" s="2">
        <f t="shared" si="60"/>
        <v>206.2</v>
      </c>
      <c r="I157" s="2">
        <f t="shared" si="60"/>
        <v>206.2</v>
      </c>
      <c r="J157" s="2">
        <f t="shared" si="60"/>
        <v>206.2</v>
      </c>
      <c r="K157" s="2">
        <f t="shared" si="59"/>
        <v>206.2</v>
      </c>
      <c r="L157" s="2">
        <f t="shared" si="59"/>
        <v>206.2</v>
      </c>
      <c r="M157" s="2">
        <f t="shared" si="59"/>
        <v>206.2</v>
      </c>
      <c r="N157" s="1"/>
      <c r="O157" s="4"/>
      <c r="P157" s="6"/>
    </row>
    <row r="158" spans="1:16" ht="18.75" customHeight="1">
      <c r="A158" s="3"/>
      <c r="B158" s="1" t="s">
        <v>10</v>
      </c>
      <c r="C158" s="16"/>
      <c r="D158" s="2">
        <f t="shared" si="60"/>
        <v>71288.49992</v>
      </c>
      <c r="E158" s="2">
        <f t="shared" si="60"/>
        <v>5238.9</v>
      </c>
      <c r="F158" s="2">
        <f>SUM(F165)</f>
        <v>6264.7</v>
      </c>
      <c r="G158" s="59">
        <f>SUM(G165)</f>
        <v>15403.552</v>
      </c>
      <c r="H158" s="2">
        <f t="shared" si="60"/>
        <v>18433.27792</v>
      </c>
      <c r="I158" s="2">
        <f t="shared" si="60"/>
        <v>5155.214</v>
      </c>
      <c r="J158" s="2">
        <f t="shared" si="60"/>
        <v>5198.214</v>
      </c>
      <c r="K158" s="2">
        <f t="shared" si="59"/>
        <v>5198.214</v>
      </c>
      <c r="L158" s="2">
        <f t="shared" si="59"/>
        <v>5198.214</v>
      </c>
      <c r="M158" s="2">
        <f t="shared" si="59"/>
        <v>5198.214</v>
      </c>
      <c r="N158" s="1"/>
      <c r="O158" s="4"/>
      <c r="P158" s="6"/>
    </row>
    <row r="159" spans="1:16" ht="18.75" customHeight="1">
      <c r="A159" s="3"/>
      <c r="B159" s="1" t="s">
        <v>11</v>
      </c>
      <c r="C159" s="16"/>
      <c r="D159" s="2">
        <f t="shared" si="60"/>
        <v>0</v>
      </c>
      <c r="E159" s="2">
        <f t="shared" si="60"/>
        <v>0</v>
      </c>
      <c r="F159" s="2">
        <f t="shared" si="60"/>
        <v>0</v>
      </c>
      <c r="G159" s="59">
        <f t="shared" si="60"/>
        <v>0</v>
      </c>
      <c r="H159" s="2">
        <f t="shared" si="60"/>
        <v>0</v>
      </c>
      <c r="I159" s="2">
        <f t="shared" si="60"/>
        <v>0</v>
      </c>
      <c r="J159" s="2">
        <f t="shared" si="60"/>
        <v>0</v>
      </c>
      <c r="K159" s="2">
        <f t="shared" si="59"/>
        <v>0</v>
      </c>
      <c r="L159" s="2">
        <f t="shared" si="59"/>
        <v>0</v>
      </c>
      <c r="M159" s="2">
        <f t="shared" si="59"/>
        <v>0</v>
      </c>
      <c r="N159" s="1"/>
      <c r="O159" s="4"/>
      <c r="P159" s="6"/>
    </row>
    <row r="160" spans="1:16" ht="18.75" customHeight="1">
      <c r="A160" s="7"/>
      <c r="B160" s="15"/>
      <c r="C160" s="68" t="s">
        <v>61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  <c r="O160" s="4"/>
      <c r="P160" s="6"/>
    </row>
    <row r="161" spans="1:16" ht="46.5" customHeight="1">
      <c r="A161" s="7"/>
      <c r="B161" s="7"/>
      <c r="C161" s="68" t="s">
        <v>62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70"/>
      <c r="O161" s="4"/>
      <c r="P161" s="6"/>
    </row>
    <row r="162" spans="1:16" ht="66" customHeight="1">
      <c r="A162" s="34" t="s">
        <v>34</v>
      </c>
      <c r="B162" s="51" t="s">
        <v>114</v>
      </c>
      <c r="C162" s="36" t="s">
        <v>124</v>
      </c>
      <c r="D162" s="37">
        <f>SUM(D163:D166)</f>
        <v>73118.59992000001</v>
      </c>
      <c r="E162" s="37">
        <f aca="true" t="shared" si="61" ref="E162:J162">SUM(E163:E166)</f>
        <v>5433.5</v>
      </c>
      <c r="F162" s="37">
        <f t="shared" si="61"/>
        <v>6461.5</v>
      </c>
      <c r="G162" s="37">
        <f t="shared" si="61"/>
        <v>15605.052</v>
      </c>
      <c r="H162" s="37">
        <f t="shared" si="61"/>
        <v>18639.47792</v>
      </c>
      <c r="I162" s="37">
        <f t="shared" si="61"/>
        <v>5361.414</v>
      </c>
      <c r="J162" s="37">
        <f t="shared" si="61"/>
        <v>5404.414</v>
      </c>
      <c r="K162" s="37">
        <f>SUM(K163:K166)</f>
        <v>5404.414</v>
      </c>
      <c r="L162" s="37">
        <f>SUM(L163:L166)</f>
        <v>5404.414</v>
      </c>
      <c r="M162" s="37">
        <f>SUM(M163:M166)</f>
        <v>5404.414</v>
      </c>
      <c r="N162" s="36" t="s">
        <v>75</v>
      </c>
      <c r="O162" s="4"/>
      <c r="P162" s="6"/>
    </row>
    <row r="163" spans="1:16" ht="18" customHeight="1">
      <c r="A163" s="3"/>
      <c r="B163" s="1" t="s">
        <v>8</v>
      </c>
      <c r="C163" s="16"/>
      <c r="D163" s="2">
        <f>SUM(E163:M163)</f>
        <v>0</v>
      </c>
      <c r="E163" s="2">
        <v>0</v>
      </c>
      <c r="F163" s="2">
        <v>0</v>
      </c>
      <c r="G163" s="59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"/>
      <c r="O163" s="4"/>
      <c r="P163" s="6"/>
    </row>
    <row r="164" spans="1:16" ht="18.75" customHeight="1">
      <c r="A164" s="3"/>
      <c r="B164" s="1" t="s">
        <v>9</v>
      </c>
      <c r="C164" s="16"/>
      <c r="D164" s="2">
        <f>SUM(E164:M164)</f>
        <v>1830.1000000000001</v>
      </c>
      <c r="E164" s="2">
        <v>194.6</v>
      </c>
      <c r="F164" s="2">
        <v>196.8</v>
      </c>
      <c r="G164" s="59">
        <v>201.5</v>
      </c>
      <c r="H164" s="2">
        <v>206.2</v>
      </c>
      <c r="I164" s="2">
        <v>206.2</v>
      </c>
      <c r="J164" s="2">
        <v>206.2</v>
      </c>
      <c r="K164" s="2">
        <v>206.2</v>
      </c>
      <c r="L164" s="2">
        <v>206.2</v>
      </c>
      <c r="M164" s="2">
        <v>206.2</v>
      </c>
      <c r="N164" s="1"/>
      <c r="O164" s="4"/>
      <c r="P164" s="6"/>
    </row>
    <row r="165" spans="1:16" ht="18.75" customHeight="1">
      <c r="A165" s="3"/>
      <c r="B165" s="1" t="s">
        <v>10</v>
      </c>
      <c r="C165" s="16"/>
      <c r="D165" s="2">
        <f>SUM(E165:M165)</f>
        <v>71288.49992</v>
      </c>
      <c r="E165" s="2">
        <v>5238.9</v>
      </c>
      <c r="F165" s="2">
        <v>6264.7</v>
      </c>
      <c r="G165" s="59">
        <v>15403.552</v>
      </c>
      <c r="H165" s="2">
        <v>18433.27792</v>
      </c>
      <c r="I165" s="2">
        <v>5155.214</v>
      </c>
      <c r="J165" s="2">
        <v>5198.214</v>
      </c>
      <c r="K165" s="2">
        <v>5198.214</v>
      </c>
      <c r="L165" s="2">
        <v>5198.214</v>
      </c>
      <c r="M165" s="2">
        <v>5198.214</v>
      </c>
      <c r="N165" s="2"/>
      <c r="O165" s="4"/>
      <c r="P165" s="6"/>
    </row>
    <row r="166" spans="1:16" ht="18.75" customHeight="1">
      <c r="A166" s="3"/>
      <c r="B166" s="1" t="s">
        <v>11</v>
      </c>
      <c r="C166" s="16"/>
      <c r="D166" s="2">
        <f>SUM(E166:M166)</f>
        <v>0</v>
      </c>
      <c r="E166" s="2">
        <v>0</v>
      </c>
      <c r="F166" s="2">
        <v>0</v>
      </c>
      <c r="G166" s="59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"/>
      <c r="O166" s="4"/>
      <c r="P166" s="6"/>
    </row>
    <row r="167" spans="1:16" ht="84.75" customHeight="1">
      <c r="A167" s="23" t="s">
        <v>27</v>
      </c>
      <c r="B167" s="32" t="s">
        <v>82</v>
      </c>
      <c r="C167" s="24"/>
      <c r="D167" s="25">
        <f>SUM(D168:D171)</f>
        <v>53952.66819999999</v>
      </c>
      <c r="E167" s="25">
        <f aca="true" t="shared" si="62" ref="E167:M167">SUM(E172+E177+E182)</f>
        <v>11078.8</v>
      </c>
      <c r="F167" s="25">
        <f t="shared" si="62"/>
        <v>8294.2</v>
      </c>
      <c r="G167" s="25">
        <f t="shared" si="62"/>
        <v>3456.48336</v>
      </c>
      <c r="H167" s="25">
        <f t="shared" si="62"/>
        <v>11123.18484</v>
      </c>
      <c r="I167" s="25">
        <f t="shared" si="62"/>
        <v>4000</v>
      </c>
      <c r="J167" s="25">
        <f t="shared" si="62"/>
        <v>4000</v>
      </c>
      <c r="K167" s="25">
        <f t="shared" si="62"/>
        <v>4000</v>
      </c>
      <c r="L167" s="25">
        <f t="shared" si="62"/>
        <v>4000</v>
      </c>
      <c r="M167" s="25">
        <f t="shared" si="62"/>
        <v>4000</v>
      </c>
      <c r="N167" s="26"/>
      <c r="O167" s="4"/>
      <c r="P167" s="6"/>
    </row>
    <row r="168" spans="1:16" ht="18.75" customHeight="1">
      <c r="A168" s="3"/>
      <c r="B168" s="1" t="s">
        <v>8</v>
      </c>
      <c r="C168" s="16"/>
      <c r="D168" s="2">
        <f aca="true" t="shared" si="63" ref="D168:J171">SUM(D173+D178+D183)</f>
        <v>0</v>
      </c>
      <c r="E168" s="2">
        <f t="shared" si="63"/>
        <v>0</v>
      </c>
      <c r="F168" s="2">
        <f t="shared" si="63"/>
        <v>0</v>
      </c>
      <c r="G168" s="59">
        <f t="shared" si="63"/>
        <v>0</v>
      </c>
      <c r="H168" s="2">
        <f t="shared" si="63"/>
        <v>0</v>
      </c>
      <c r="I168" s="2">
        <f t="shared" si="63"/>
        <v>0</v>
      </c>
      <c r="J168" s="2">
        <f t="shared" si="63"/>
        <v>0</v>
      </c>
      <c r="K168" s="2">
        <f aca="true" t="shared" si="64" ref="K168:M171">SUM(K173+K178+K183)</f>
        <v>0</v>
      </c>
      <c r="L168" s="2">
        <f t="shared" si="64"/>
        <v>0</v>
      </c>
      <c r="M168" s="2">
        <f t="shared" si="64"/>
        <v>0</v>
      </c>
      <c r="N168" s="1"/>
      <c r="O168" s="4"/>
      <c r="P168" s="6"/>
    </row>
    <row r="169" spans="1:16" ht="18" customHeight="1">
      <c r="A169" s="3"/>
      <c r="B169" s="1" t="s">
        <v>9</v>
      </c>
      <c r="C169" s="16"/>
      <c r="D169" s="2">
        <f>SUM(D174+D179+D184)</f>
        <v>3664.2</v>
      </c>
      <c r="E169" s="2">
        <f>SUM(E174+E179+E184)</f>
        <v>3664.2</v>
      </c>
      <c r="F169" s="2">
        <f t="shared" si="63"/>
        <v>0</v>
      </c>
      <c r="G169" s="59">
        <f t="shared" si="63"/>
        <v>0</v>
      </c>
      <c r="H169" s="2">
        <f t="shared" si="63"/>
        <v>0</v>
      </c>
      <c r="I169" s="2">
        <f t="shared" si="63"/>
        <v>0</v>
      </c>
      <c r="J169" s="2">
        <f>SUM(J174+J179+J184)</f>
        <v>0</v>
      </c>
      <c r="K169" s="2">
        <f t="shared" si="64"/>
        <v>0</v>
      </c>
      <c r="L169" s="2">
        <f t="shared" si="64"/>
        <v>0</v>
      </c>
      <c r="M169" s="2">
        <f t="shared" si="64"/>
        <v>0</v>
      </c>
      <c r="N169" s="1"/>
      <c r="O169" s="4"/>
      <c r="P169" s="6"/>
    </row>
    <row r="170" spans="1:16" ht="18.75" customHeight="1">
      <c r="A170" s="3"/>
      <c r="B170" s="1" t="s">
        <v>10</v>
      </c>
      <c r="C170" s="16"/>
      <c r="D170" s="2">
        <f>SUM(D175+D180+D185)</f>
        <v>50288.468199999996</v>
      </c>
      <c r="E170" s="2">
        <f t="shared" si="63"/>
        <v>7414.599999999999</v>
      </c>
      <c r="F170" s="2">
        <f t="shared" si="63"/>
        <v>8294.2</v>
      </c>
      <c r="G170" s="59">
        <f t="shared" si="63"/>
        <v>3456.48336</v>
      </c>
      <c r="H170" s="2">
        <f t="shared" si="63"/>
        <v>11123.18484</v>
      </c>
      <c r="I170" s="2">
        <f t="shared" si="63"/>
        <v>4000</v>
      </c>
      <c r="J170" s="2">
        <f>SUM(J175+J180+J185)</f>
        <v>4000</v>
      </c>
      <c r="K170" s="2">
        <f t="shared" si="64"/>
        <v>4000</v>
      </c>
      <c r="L170" s="2">
        <f t="shared" si="64"/>
        <v>4000</v>
      </c>
      <c r="M170" s="2">
        <f t="shared" si="64"/>
        <v>4000</v>
      </c>
      <c r="N170" s="1"/>
      <c r="O170" s="4"/>
      <c r="P170" s="6"/>
    </row>
    <row r="171" spans="1:16" ht="22.5" customHeight="1">
      <c r="A171" s="3"/>
      <c r="B171" s="1" t="s">
        <v>11</v>
      </c>
      <c r="C171" s="16"/>
      <c r="D171" s="2">
        <f t="shared" si="63"/>
        <v>0</v>
      </c>
      <c r="E171" s="2">
        <f t="shared" si="63"/>
        <v>0</v>
      </c>
      <c r="F171" s="2">
        <f t="shared" si="63"/>
        <v>0</v>
      </c>
      <c r="G171" s="59">
        <f t="shared" si="63"/>
        <v>0</v>
      </c>
      <c r="H171" s="2">
        <f t="shared" si="63"/>
        <v>0</v>
      </c>
      <c r="I171" s="2">
        <f t="shared" si="63"/>
        <v>0</v>
      </c>
      <c r="J171" s="2">
        <f>SUM(J176+J181+J186)</f>
        <v>0</v>
      </c>
      <c r="K171" s="2">
        <f t="shared" si="64"/>
        <v>0</v>
      </c>
      <c r="L171" s="2">
        <f t="shared" si="64"/>
        <v>0</v>
      </c>
      <c r="M171" s="2">
        <f t="shared" si="64"/>
        <v>0</v>
      </c>
      <c r="N171" s="1"/>
      <c r="O171" s="4"/>
      <c r="P171" s="6"/>
    </row>
    <row r="172" spans="1:16" ht="48.75" customHeight="1">
      <c r="A172" s="27" t="s">
        <v>28</v>
      </c>
      <c r="B172" s="28" t="s">
        <v>13</v>
      </c>
      <c r="C172" s="29"/>
      <c r="D172" s="30">
        <f aca="true" t="shared" si="65" ref="D172:M172">SUM(D173+D174+D175+D176)</f>
        <v>0</v>
      </c>
      <c r="E172" s="30">
        <f t="shared" si="65"/>
        <v>0</v>
      </c>
      <c r="F172" s="30">
        <f t="shared" si="65"/>
        <v>0</v>
      </c>
      <c r="G172" s="30">
        <f t="shared" si="65"/>
        <v>0</v>
      </c>
      <c r="H172" s="30">
        <f t="shared" si="65"/>
        <v>0</v>
      </c>
      <c r="I172" s="30">
        <f t="shared" si="65"/>
        <v>0</v>
      </c>
      <c r="J172" s="30">
        <f t="shared" si="65"/>
        <v>0</v>
      </c>
      <c r="K172" s="30">
        <f t="shared" si="65"/>
        <v>0</v>
      </c>
      <c r="L172" s="30">
        <f t="shared" si="65"/>
        <v>0</v>
      </c>
      <c r="M172" s="30">
        <f t="shared" si="65"/>
        <v>0</v>
      </c>
      <c r="N172" s="31"/>
      <c r="O172" s="4"/>
      <c r="P172" s="6"/>
    </row>
    <row r="173" spans="1:16" ht="18.75" customHeight="1">
      <c r="A173" s="3"/>
      <c r="B173" s="1" t="s">
        <v>8</v>
      </c>
      <c r="C173" s="16"/>
      <c r="D173" s="2">
        <v>0</v>
      </c>
      <c r="E173" s="2">
        <v>0</v>
      </c>
      <c r="F173" s="2">
        <v>0</v>
      </c>
      <c r="G173" s="59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"/>
      <c r="O173" s="4"/>
      <c r="P173" s="6"/>
    </row>
    <row r="174" spans="1:16" ht="20.25" customHeight="1">
      <c r="A174" s="3"/>
      <c r="B174" s="1" t="s">
        <v>9</v>
      </c>
      <c r="C174" s="16"/>
      <c r="D174" s="2">
        <v>0</v>
      </c>
      <c r="E174" s="2">
        <v>0</v>
      </c>
      <c r="F174" s="2">
        <v>0</v>
      </c>
      <c r="G174" s="59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"/>
      <c r="O174" s="4"/>
      <c r="P174" s="6"/>
    </row>
    <row r="175" spans="1:16" ht="18.75" customHeight="1">
      <c r="A175" s="3"/>
      <c r="B175" s="1" t="s">
        <v>10</v>
      </c>
      <c r="C175" s="16"/>
      <c r="D175" s="2">
        <v>0</v>
      </c>
      <c r="E175" s="2">
        <v>0</v>
      </c>
      <c r="F175" s="2">
        <v>0</v>
      </c>
      <c r="G175" s="59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"/>
      <c r="O175" s="4"/>
      <c r="P175" s="6"/>
    </row>
    <row r="176" spans="1:16" ht="24.75" customHeight="1">
      <c r="A176" s="3"/>
      <c r="B176" s="1" t="s">
        <v>11</v>
      </c>
      <c r="C176" s="16"/>
      <c r="D176" s="2">
        <v>0</v>
      </c>
      <c r="E176" s="2">
        <v>0</v>
      </c>
      <c r="F176" s="2">
        <v>0</v>
      </c>
      <c r="G176" s="59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"/>
      <c r="O176" s="4"/>
      <c r="P176" s="6"/>
    </row>
    <row r="177" spans="1:16" ht="65.25" customHeight="1">
      <c r="A177" s="27" t="s">
        <v>29</v>
      </c>
      <c r="B177" s="28" t="s">
        <v>14</v>
      </c>
      <c r="C177" s="29"/>
      <c r="D177" s="30">
        <f aca="true" t="shared" si="66" ref="D177:J177">SUM(D178+D179+D180+D181)</f>
        <v>0</v>
      </c>
      <c r="E177" s="30">
        <f t="shared" si="66"/>
        <v>0</v>
      </c>
      <c r="F177" s="30">
        <f t="shared" si="66"/>
        <v>0</v>
      </c>
      <c r="G177" s="30">
        <f t="shared" si="66"/>
        <v>0</v>
      </c>
      <c r="H177" s="30">
        <f t="shared" si="66"/>
        <v>0</v>
      </c>
      <c r="I177" s="30">
        <f t="shared" si="66"/>
        <v>0</v>
      </c>
      <c r="J177" s="30">
        <f t="shared" si="66"/>
        <v>0</v>
      </c>
      <c r="K177" s="30">
        <f>SUM(K178+K179+K180+K181)</f>
        <v>0</v>
      </c>
      <c r="L177" s="30">
        <f>SUM(L178+L179+L180+L181)</f>
        <v>0</v>
      </c>
      <c r="M177" s="30">
        <f>SUM(M178+M179+M180+M181)</f>
        <v>0</v>
      </c>
      <c r="N177" s="31"/>
      <c r="O177" s="4"/>
      <c r="P177" s="6"/>
    </row>
    <row r="178" spans="1:16" ht="17.25" customHeight="1">
      <c r="A178" s="3"/>
      <c r="B178" s="1" t="s">
        <v>8</v>
      </c>
      <c r="C178" s="16"/>
      <c r="D178" s="2">
        <v>0</v>
      </c>
      <c r="E178" s="2">
        <v>0</v>
      </c>
      <c r="F178" s="2">
        <v>0</v>
      </c>
      <c r="G178" s="59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"/>
      <c r="O178" s="4"/>
      <c r="P178" s="6"/>
    </row>
    <row r="179" spans="1:16" ht="18.75" customHeight="1">
      <c r="A179" s="3"/>
      <c r="B179" s="1" t="s">
        <v>9</v>
      </c>
      <c r="C179" s="16"/>
      <c r="D179" s="2">
        <v>0</v>
      </c>
      <c r="E179" s="2">
        <v>0</v>
      </c>
      <c r="F179" s="2">
        <v>0</v>
      </c>
      <c r="G179" s="59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"/>
      <c r="O179" s="4"/>
      <c r="P179" s="6"/>
    </row>
    <row r="180" spans="1:16" ht="18.75" customHeight="1">
      <c r="A180" s="3"/>
      <c r="B180" s="1" t="s">
        <v>10</v>
      </c>
      <c r="C180" s="16"/>
      <c r="D180" s="2">
        <v>0</v>
      </c>
      <c r="E180" s="2">
        <v>0</v>
      </c>
      <c r="F180" s="2">
        <v>0</v>
      </c>
      <c r="G180" s="59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"/>
      <c r="O180" s="4"/>
      <c r="P180" s="6"/>
    </row>
    <row r="181" spans="1:16" ht="18.75" customHeight="1">
      <c r="A181" s="3"/>
      <c r="B181" s="1" t="s">
        <v>11</v>
      </c>
      <c r="C181" s="16"/>
      <c r="D181" s="2">
        <v>0</v>
      </c>
      <c r="E181" s="2">
        <v>0</v>
      </c>
      <c r="F181" s="2">
        <v>0</v>
      </c>
      <c r="G181" s="59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"/>
      <c r="O181" s="4"/>
      <c r="P181" s="6"/>
    </row>
    <row r="182" spans="1:16" ht="33" customHeight="1">
      <c r="A182" s="27" t="s">
        <v>30</v>
      </c>
      <c r="B182" s="28" t="s">
        <v>93</v>
      </c>
      <c r="C182" s="29"/>
      <c r="D182" s="30">
        <f>SUM(D183:D186)</f>
        <v>53952.66819999999</v>
      </c>
      <c r="E182" s="30">
        <f aca="true" t="shared" si="67" ref="E182:J182">SUM(E183+E184+E185+E186)</f>
        <v>11078.8</v>
      </c>
      <c r="F182" s="30">
        <f t="shared" si="67"/>
        <v>8294.2</v>
      </c>
      <c r="G182" s="30">
        <f t="shared" si="67"/>
        <v>3456.48336</v>
      </c>
      <c r="H182" s="30">
        <f t="shared" si="67"/>
        <v>11123.18484</v>
      </c>
      <c r="I182" s="30">
        <f t="shared" si="67"/>
        <v>4000</v>
      </c>
      <c r="J182" s="30">
        <f t="shared" si="67"/>
        <v>4000</v>
      </c>
      <c r="K182" s="30">
        <f>SUM(K183+K184+K185+K186)</f>
        <v>4000</v>
      </c>
      <c r="L182" s="30">
        <f>SUM(L183+L184+L185+L186)</f>
        <v>4000</v>
      </c>
      <c r="M182" s="30">
        <f>SUM(M183+M184+M185+M186)</f>
        <v>4000</v>
      </c>
      <c r="N182" s="31"/>
      <c r="O182" s="4"/>
      <c r="P182" s="6"/>
    </row>
    <row r="183" spans="1:15" ht="20.25" customHeight="1">
      <c r="A183" s="3"/>
      <c r="B183" s="1" t="s">
        <v>8</v>
      </c>
      <c r="C183" s="16"/>
      <c r="D183" s="2">
        <f>SUM(D190+D195+D200)</f>
        <v>0</v>
      </c>
      <c r="E183" s="2">
        <f aca="true" t="shared" si="68" ref="E183:J183">SUM(E190++E195+E200)</f>
        <v>0</v>
      </c>
      <c r="F183" s="2">
        <f t="shared" si="68"/>
        <v>0</v>
      </c>
      <c r="G183" s="59">
        <f t="shared" si="68"/>
        <v>0</v>
      </c>
      <c r="H183" s="2">
        <f t="shared" si="68"/>
        <v>0</v>
      </c>
      <c r="I183" s="2">
        <f t="shared" si="68"/>
        <v>0</v>
      </c>
      <c r="J183" s="2">
        <f t="shared" si="68"/>
        <v>0</v>
      </c>
      <c r="K183" s="2">
        <f aca="true" t="shared" si="69" ref="K183:M184">SUM(K190++K195+K200)</f>
        <v>0</v>
      </c>
      <c r="L183" s="2">
        <f t="shared" si="69"/>
        <v>0</v>
      </c>
      <c r="M183" s="2">
        <f t="shared" si="69"/>
        <v>0</v>
      </c>
      <c r="N183" s="1"/>
      <c r="O183" s="4"/>
    </row>
    <row r="184" spans="1:15" ht="20.25" customHeight="1">
      <c r="A184" s="3"/>
      <c r="B184" s="1" t="s">
        <v>9</v>
      </c>
      <c r="C184" s="16"/>
      <c r="D184" s="2">
        <f>SUM(D191+D196+D201)</f>
        <v>3664.2</v>
      </c>
      <c r="E184" s="2">
        <f>SUM(E191+E196+E201)</f>
        <v>3664.2</v>
      </c>
      <c r="F184" s="2">
        <f aca="true" t="shared" si="70" ref="D184:I186">SUM(F191++F196+F201)</f>
        <v>0</v>
      </c>
      <c r="G184" s="59">
        <f t="shared" si="70"/>
        <v>0</v>
      </c>
      <c r="H184" s="2">
        <f t="shared" si="70"/>
        <v>0</v>
      </c>
      <c r="I184" s="2">
        <f t="shared" si="70"/>
        <v>0</v>
      </c>
      <c r="J184" s="2">
        <f>SUM(J191++J196+J201)</f>
        <v>0</v>
      </c>
      <c r="K184" s="2">
        <f t="shared" si="69"/>
        <v>0</v>
      </c>
      <c r="L184" s="2">
        <f t="shared" si="69"/>
        <v>0</v>
      </c>
      <c r="M184" s="2">
        <f t="shared" si="69"/>
        <v>0</v>
      </c>
      <c r="N184" s="1"/>
      <c r="O184" s="4"/>
    </row>
    <row r="185" spans="1:15" ht="20.25" customHeight="1">
      <c r="A185" s="3"/>
      <c r="B185" s="1" t="s">
        <v>10</v>
      </c>
      <c r="C185" s="16"/>
      <c r="D185" s="2">
        <f>SUM(D192+D197+D202)</f>
        <v>50288.468199999996</v>
      </c>
      <c r="E185" s="2">
        <f>SUM(E192+E197+E202)</f>
        <v>7414.599999999999</v>
      </c>
      <c r="F185" s="2">
        <f>SUM(F192+F197+F202)</f>
        <v>8294.2</v>
      </c>
      <c r="G185" s="59">
        <f>G192+G197</f>
        <v>3456.48336</v>
      </c>
      <c r="H185" s="2">
        <f aca="true" t="shared" si="71" ref="H185:M185">SUM(H192+H197+H202)</f>
        <v>11123.18484</v>
      </c>
      <c r="I185" s="2">
        <f t="shared" si="71"/>
        <v>4000</v>
      </c>
      <c r="J185" s="2">
        <f t="shared" si="71"/>
        <v>4000</v>
      </c>
      <c r="K185" s="2">
        <f t="shared" si="71"/>
        <v>4000</v>
      </c>
      <c r="L185" s="2">
        <f t="shared" si="71"/>
        <v>4000</v>
      </c>
      <c r="M185" s="2">
        <f t="shared" si="71"/>
        <v>4000</v>
      </c>
      <c r="N185" s="2"/>
      <c r="O185" s="4"/>
    </row>
    <row r="186" spans="1:15" ht="15" customHeight="1">
      <c r="A186" s="3"/>
      <c r="B186" s="1" t="s">
        <v>11</v>
      </c>
      <c r="C186" s="16"/>
      <c r="D186" s="2">
        <f t="shared" si="70"/>
        <v>0</v>
      </c>
      <c r="E186" s="2">
        <f t="shared" si="70"/>
        <v>0</v>
      </c>
      <c r="F186" s="2">
        <f t="shared" si="70"/>
        <v>0</v>
      </c>
      <c r="G186" s="59">
        <f t="shared" si="70"/>
        <v>0</v>
      </c>
      <c r="H186" s="2">
        <f t="shared" si="70"/>
        <v>0</v>
      </c>
      <c r="I186" s="2">
        <f t="shared" si="70"/>
        <v>0</v>
      </c>
      <c r="J186" s="2">
        <f>SUM(J193++J198+J203)</f>
        <v>0</v>
      </c>
      <c r="K186" s="2">
        <f>SUM(K193++K198+K203)</f>
        <v>0</v>
      </c>
      <c r="L186" s="2">
        <f>SUM(L193++L198+L203)</f>
        <v>0</v>
      </c>
      <c r="M186" s="2">
        <f>SUM(M193++M198+M203)</f>
        <v>0</v>
      </c>
      <c r="N186" s="1"/>
      <c r="O186" s="4"/>
    </row>
    <row r="187" spans="1:15" ht="15.75">
      <c r="A187" s="7"/>
      <c r="B187" s="7"/>
      <c r="C187" s="68" t="s">
        <v>65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  <c r="O187" s="4"/>
    </row>
    <row r="188" spans="1:15" ht="15.75">
      <c r="A188" s="7"/>
      <c r="B188" s="7"/>
      <c r="C188" s="68" t="s">
        <v>66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70"/>
      <c r="O188" s="4"/>
    </row>
    <row r="189" spans="1:15" ht="47.25" customHeight="1">
      <c r="A189" s="34" t="s">
        <v>35</v>
      </c>
      <c r="B189" s="54" t="s">
        <v>99</v>
      </c>
      <c r="C189" s="36" t="s">
        <v>42</v>
      </c>
      <c r="D189" s="37">
        <f>SUM(D190:D193)</f>
        <v>3856.3999999999996</v>
      </c>
      <c r="E189" s="37">
        <f aca="true" t="shared" si="72" ref="E189:J189">SUM(E190:E193)</f>
        <v>3856.3999999999996</v>
      </c>
      <c r="F189" s="37">
        <f t="shared" si="72"/>
        <v>0</v>
      </c>
      <c r="G189" s="37">
        <f t="shared" si="72"/>
        <v>0</v>
      </c>
      <c r="H189" s="37">
        <f t="shared" si="72"/>
        <v>0</v>
      </c>
      <c r="I189" s="37">
        <f t="shared" si="72"/>
        <v>0</v>
      </c>
      <c r="J189" s="37">
        <f t="shared" si="72"/>
        <v>0</v>
      </c>
      <c r="K189" s="37">
        <f>SUM(K190:K193)</f>
        <v>0</v>
      </c>
      <c r="L189" s="37">
        <f>SUM(L190:L193)</f>
        <v>0</v>
      </c>
      <c r="M189" s="37">
        <f>SUM(M190:M193)</f>
        <v>0</v>
      </c>
      <c r="N189" s="37"/>
      <c r="O189" s="4"/>
    </row>
    <row r="190" spans="1:15" ht="15.75">
      <c r="A190" s="3"/>
      <c r="B190" s="1" t="s">
        <v>8</v>
      </c>
      <c r="C190" s="1"/>
      <c r="D190" s="2">
        <f>SUM(E190:M190)</f>
        <v>0</v>
      </c>
      <c r="E190" s="2">
        <v>0</v>
      </c>
      <c r="F190" s="2">
        <v>0</v>
      </c>
      <c r="G190" s="59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/>
      <c r="O190" s="4"/>
    </row>
    <row r="191" spans="1:15" ht="15.75">
      <c r="A191" s="3"/>
      <c r="B191" s="1" t="s">
        <v>9</v>
      </c>
      <c r="C191" s="1"/>
      <c r="D191" s="2">
        <f>SUM(E191:M191)</f>
        <v>3664.2</v>
      </c>
      <c r="E191" s="2">
        <v>3664.2</v>
      </c>
      <c r="F191" s="2">
        <v>0</v>
      </c>
      <c r="G191" s="59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/>
      <c r="O191" s="4"/>
    </row>
    <row r="192" spans="1:15" ht="15.75">
      <c r="A192" s="3"/>
      <c r="B192" s="1" t="s">
        <v>10</v>
      </c>
      <c r="C192" s="1"/>
      <c r="D192" s="2">
        <f>SUM(E192:M192)</f>
        <v>192.2</v>
      </c>
      <c r="E192" s="2">
        <v>192.2</v>
      </c>
      <c r="F192" s="2">
        <v>0</v>
      </c>
      <c r="G192" s="59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/>
      <c r="O192" s="4"/>
    </row>
    <row r="193" spans="1:15" ht="15.75">
      <c r="A193" s="3"/>
      <c r="B193" s="1" t="s">
        <v>11</v>
      </c>
      <c r="C193" s="1"/>
      <c r="D193" s="2">
        <f>SUM(E193:M193)</f>
        <v>0</v>
      </c>
      <c r="E193" s="2">
        <v>0</v>
      </c>
      <c r="F193" s="2">
        <v>0</v>
      </c>
      <c r="G193" s="59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/>
      <c r="O193" s="4"/>
    </row>
    <row r="194" spans="1:15" ht="63.75" customHeight="1">
      <c r="A194" s="34" t="s">
        <v>51</v>
      </c>
      <c r="B194" s="35" t="s">
        <v>100</v>
      </c>
      <c r="C194" s="36" t="s">
        <v>124</v>
      </c>
      <c r="D194" s="37">
        <f>SUM(D195:D198)</f>
        <v>38972.76822</v>
      </c>
      <c r="E194" s="37">
        <f aca="true" t="shared" si="73" ref="E194:J194">SUM(E195:E198)</f>
        <v>1914</v>
      </c>
      <c r="F194" s="37">
        <f t="shared" si="73"/>
        <v>6519.7</v>
      </c>
      <c r="G194" s="37">
        <f t="shared" si="73"/>
        <v>3456.48336</v>
      </c>
      <c r="H194" s="37">
        <f t="shared" si="73"/>
        <v>7082.58486</v>
      </c>
      <c r="I194" s="37">
        <f t="shared" si="73"/>
        <v>4000</v>
      </c>
      <c r="J194" s="37">
        <f t="shared" si="73"/>
        <v>4000</v>
      </c>
      <c r="K194" s="37">
        <f>SUM(K195:K198)</f>
        <v>4000</v>
      </c>
      <c r="L194" s="37">
        <f>SUM(L195:L198)</f>
        <v>4000</v>
      </c>
      <c r="M194" s="37">
        <f>SUM(M195:M198)</f>
        <v>4000</v>
      </c>
      <c r="N194" s="36" t="s">
        <v>76</v>
      </c>
      <c r="O194" s="4"/>
    </row>
    <row r="195" spans="1:15" ht="15.75">
      <c r="A195" s="7"/>
      <c r="B195" s="10" t="s">
        <v>8</v>
      </c>
      <c r="C195" s="16"/>
      <c r="D195" s="2">
        <f>SUM(E195:M195)</f>
        <v>0</v>
      </c>
      <c r="E195" s="2">
        <v>0</v>
      </c>
      <c r="F195" s="2">
        <v>0</v>
      </c>
      <c r="G195" s="59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"/>
      <c r="O195" s="4"/>
    </row>
    <row r="196" spans="1:15" ht="15.75">
      <c r="A196" s="7"/>
      <c r="B196" s="10" t="s">
        <v>9</v>
      </c>
      <c r="C196" s="16"/>
      <c r="D196" s="2">
        <f>SUM(E196:M196)</f>
        <v>0</v>
      </c>
      <c r="E196" s="2">
        <v>0</v>
      </c>
      <c r="F196" s="2">
        <v>0</v>
      </c>
      <c r="G196" s="59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"/>
      <c r="O196" s="4"/>
    </row>
    <row r="197" spans="1:15" ht="15.75">
      <c r="A197" s="7"/>
      <c r="B197" s="10" t="s">
        <v>10</v>
      </c>
      <c r="C197" s="16"/>
      <c r="D197" s="2">
        <f>SUM(E197:M197)</f>
        <v>38972.76822</v>
      </c>
      <c r="E197" s="2">
        <v>1914</v>
      </c>
      <c r="F197" s="2">
        <v>6519.7</v>
      </c>
      <c r="G197" s="59">
        <v>3456.48336</v>
      </c>
      <c r="H197" s="2">
        <v>7082.58486</v>
      </c>
      <c r="I197" s="2">
        <v>4000</v>
      </c>
      <c r="J197" s="2">
        <v>4000</v>
      </c>
      <c r="K197" s="2">
        <v>4000</v>
      </c>
      <c r="L197" s="2">
        <v>4000</v>
      </c>
      <c r="M197" s="2">
        <v>4000</v>
      </c>
      <c r="N197" s="2"/>
      <c r="O197" s="4"/>
    </row>
    <row r="198" spans="1:15" ht="17.25" customHeight="1">
      <c r="A198" s="7"/>
      <c r="B198" s="10" t="s">
        <v>11</v>
      </c>
      <c r="C198" s="16"/>
      <c r="D198" s="2">
        <f>SUM(E198:M198)</f>
        <v>0</v>
      </c>
      <c r="E198" s="2">
        <v>0</v>
      </c>
      <c r="F198" s="2">
        <v>0</v>
      </c>
      <c r="G198" s="59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"/>
      <c r="O198" s="4"/>
    </row>
    <row r="199" spans="1:15" ht="47.25">
      <c r="A199" s="55" t="s">
        <v>55</v>
      </c>
      <c r="B199" s="56" t="s">
        <v>102</v>
      </c>
      <c r="C199" s="36" t="s">
        <v>42</v>
      </c>
      <c r="D199" s="57">
        <f>SUM(D200:D203)</f>
        <v>11123.49998</v>
      </c>
      <c r="E199" s="57">
        <f aca="true" t="shared" si="74" ref="E199:J199">SUM(E200:E203)</f>
        <v>5308.4</v>
      </c>
      <c r="F199" s="57">
        <f t="shared" si="74"/>
        <v>1774.5</v>
      </c>
      <c r="G199" s="57">
        <f t="shared" si="74"/>
        <v>0</v>
      </c>
      <c r="H199" s="57">
        <f t="shared" si="74"/>
        <v>4040.59998</v>
      </c>
      <c r="I199" s="57">
        <f t="shared" si="74"/>
        <v>0</v>
      </c>
      <c r="J199" s="57">
        <f t="shared" si="74"/>
        <v>0</v>
      </c>
      <c r="K199" s="57">
        <f>SUM(K200:K203)</f>
        <v>0</v>
      </c>
      <c r="L199" s="57">
        <f>SUM(L200:L203)</f>
        <v>0</v>
      </c>
      <c r="M199" s="57">
        <f>SUM(M200:M203)</f>
        <v>0</v>
      </c>
      <c r="N199" s="55" t="s">
        <v>77</v>
      </c>
      <c r="O199" s="4"/>
    </row>
    <row r="200" spans="1:15" ht="15.75">
      <c r="A200" s="16"/>
      <c r="B200" s="10" t="s">
        <v>8</v>
      </c>
      <c r="C200" s="16"/>
      <c r="D200" s="8">
        <f>SUM(E200:M200)</f>
        <v>0</v>
      </c>
      <c r="E200" s="8">
        <v>0</v>
      </c>
      <c r="F200" s="8">
        <v>0</v>
      </c>
      <c r="G200" s="64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16"/>
      <c r="O200" s="4"/>
    </row>
    <row r="201" spans="1:15" ht="15.75">
      <c r="A201" s="16"/>
      <c r="B201" s="10" t="s">
        <v>9</v>
      </c>
      <c r="C201" s="16"/>
      <c r="D201" s="8">
        <f>SUM(E201:M201)</f>
        <v>0</v>
      </c>
      <c r="E201" s="8">
        <v>0</v>
      </c>
      <c r="F201" s="8">
        <v>0</v>
      </c>
      <c r="G201" s="64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16"/>
      <c r="O201" s="4"/>
    </row>
    <row r="202" spans="1:15" ht="15.75">
      <c r="A202" s="16"/>
      <c r="B202" s="10" t="s">
        <v>10</v>
      </c>
      <c r="C202" s="16"/>
      <c r="D202" s="8">
        <f>SUM(E202:M202)</f>
        <v>11123.49998</v>
      </c>
      <c r="E202" s="8">
        <v>5308.4</v>
      </c>
      <c r="F202" s="8">
        <v>1774.5</v>
      </c>
      <c r="G202" s="64">
        <v>0</v>
      </c>
      <c r="H202" s="8">
        <v>4040.59998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17"/>
      <c r="O202" s="4"/>
    </row>
    <row r="203" spans="1:15" ht="14.25" customHeight="1">
      <c r="A203" s="16"/>
      <c r="B203" s="10" t="s">
        <v>11</v>
      </c>
      <c r="C203" s="16"/>
      <c r="D203" s="8">
        <f>SUM(E203:M203)</f>
        <v>0</v>
      </c>
      <c r="E203" s="8">
        <v>0</v>
      </c>
      <c r="F203" s="8">
        <v>0</v>
      </c>
      <c r="G203" s="64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16"/>
      <c r="O203" s="4"/>
    </row>
    <row r="204" spans="1:15" ht="131.25" customHeight="1">
      <c r="A204" s="23" t="s">
        <v>103</v>
      </c>
      <c r="B204" s="32" t="s">
        <v>110</v>
      </c>
      <c r="C204" s="24"/>
      <c r="D204" s="25">
        <f>SUM(D205:D208)</f>
        <v>20595.8</v>
      </c>
      <c r="E204" s="25">
        <f aca="true" t="shared" si="75" ref="E204:M204">SUM(E209+E226+E231)</f>
        <v>0</v>
      </c>
      <c r="F204" s="25">
        <f t="shared" si="75"/>
        <v>0</v>
      </c>
      <c r="G204" s="25">
        <f t="shared" si="75"/>
        <v>0</v>
      </c>
      <c r="H204" s="25">
        <f t="shared" si="75"/>
        <v>20595.8</v>
      </c>
      <c r="I204" s="25">
        <f t="shared" si="75"/>
        <v>0</v>
      </c>
      <c r="J204" s="25">
        <f t="shared" si="75"/>
        <v>0</v>
      </c>
      <c r="K204" s="25">
        <f t="shared" si="75"/>
        <v>0</v>
      </c>
      <c r="L204" s="25">
        <f t="shared" si="75"/>
        <v>0</v>
      </c>
      <c r="M204" s="25">
        <f t="shared" si="75"/>
        <v>0</v>
      </c>
      <c r="N204" s="26"/>
      <c r="O204" s="58"/>
    </row>
    <row r="205" spans="1:15" ht="21" customHeight="1">
      <c r="A205" s="3"/>
      <c r="B205" s="1" t="s">
        <v>8</v>
      </c>
      <c r="C205" s="16"/>
      <c r="D205" s="2">
        <f>SUM(D210+D227+D232)</f>
        <v>0</v>
      </c>
      <c r="E205" s="2">
        <f aca="true" t="shared" si="76" ref="E205:M205">SUM(E210+E227+E232)</f>
        <v>0</v>
      </c>
      <c r="F205" s="2">
        <f t="shared" si="76"/>
        <v>0</v>
      </c>
      <c r="G205" s="59">
        <f t="shared" si="76"/>
        <v>0</v>
      </c>
      <c r="H205" s="2">
        <f t="shared" si="76"/>
        <v>0</v>
      </c>
      <c r="I205" s="2">
        <f t="shared" si="76"/>
        <v>0</v>
      </c>
      <c r="J205" s="2">
        <f t="shared" si="76"/>
        <v>0</v>
      </c>
      <c r="K205" s="2">
        <f t="shared" si="76"/>
        <v>0</v>
      </c>
      <c r="L205" s="2">
        <f t="shared" si="76"/>
        <v>0</v>
      </c>
      <c r="M205" s="2">
        <f t="shared" si="76"/>
        <v>0</v>
      </c>
      <c r="N205" s="1"/>
      <c r="O205" s="58"/>
    </row>
    <row r="206" spans="1:15" ht="17.25" customHeight="1">
      <c r="A206" s="3"/>
      <c r="B206" s="1" t="s">
        <v>9</v>
      </c>
      <c r="C206" s="16"/>
      <c r="D206" s="2">
        <f>SUM(D211+D228+D233)</f>
        <v>19566</v>
      </c>
      <c r="E206" s="2">
        <f aca="true" t="shared" si="77" ref="E206:M206">SUM(E211+E228+E233)</f>
        <v>0</v>
      </c>
      <c r="F206" s="2">
        <f t="shared" si="77"/>
        <v>0</v>
      </c>
      <c r="G206" s="59">
        <f t="shared" si="77"/>
        <v>0</v>
      </c>
      <c r="H206" s="2">
        <f t="shared" si="77"/>
        <v>19566</v>
      </c>
      <c r="I206" s="2">
        <f t="shared" si="77"/>
        <v>0</v>
      </c>
      <c r="J206" s="2">
        <f t="shared" si="77"/>
        <v>0</v>
      </c>
      <c r="K206" s="2">
        <f t="shared" si="77"/>
        <v>0</v>
      </c>
      <c r="L206" s="2">
        <f t="shared" si="77"/>
        <v>0</v>
      </c>
      <c r="M206" s="2">
        <f t="shared" si="77"/>
        <v>0</v>
      </c>
      <c r="N206" s="1"/>
      <c r="O206" s="58"/>
    </row>
    <row r="207" spans="1:15" ht="17.25" customHeight="1">
      <c r="A207" s="3"/>
      <c r="B207" s="1" t="s">
        <v>10</v>
      </c>
      <c r="C207" s="16"/>
      <c r="D207" s="2">
        <f>SUM(D212+D229+D234)</f>
        <v>1029.8</v>
      </c>
      <c r="E207" s="2">
        <f aca="true" t="shared" si="78" ref="E207:G208">SUM(E212+E229+E234)</f>
        <v>0</v>
      </c>
      <c r="F207" s="2">
        <f t="shared" si="78"/>
        <v>0</v>
      </c>
      <c r="G207" s="59">
        <f t="shared" si="78"/>
        <v>0</v>
      </c>
      <c r="H207" s="2">
        <f>H212+H229+H234</f>
        <v>1029.8</v>
      </c>
      <c r="I207" s="2">
        <f aca="true" t="shared" si="79" ref="I207:M208">SUM(I212+I229+I234)</f>
        <v>0</v>
      </c>
      <c r="J207" s="2">
        <f t="shared" si="79"/>
        <v>0</v>
      </c>
      <c r="K207" s="2">
        <f t="shared" si="79"/>
        <v>0</v>
      </c>
      <c r="L207" s="2">
        <f t="shared" si="79"/>
        <v>0</v>
      </c>
      <c r="M207" s="2">
        <f t="shared" si="79"/>
        <v>0</v>
      </c>
      <c r="N207" s="1"/>
      <c r="O207" s="58"/>
    </row>
    <row r="208" spans="1:15" ht="15.75" customHeight="1">
      <c r="A208" s="3"/>
      <c r="B208" s="1" t="s">
        <v>11</v>
      </c>
      <c r="C208" s="16"/>
      <c r="D208" s="2">
        <f>SUM(D213+D230+D235)</f>
        <v>0</v>
      </c>
      <c r="E208" s="2">
        <f t="shared" si="78"/>
        <v>0</v>
      </c>
      <c r="F208" s="2">
        <f t="shared" si="78"/>
        <v>0</v>
      </c>
      <c r="G208" s="59">
        <f t="shared" si="78"/>
        <v>0</v>
      </c>
      <c r="H208" s="2">
        <f>SUM(H213+H230+H235)</f>
        <v>0</v>
      </c>
      <c r="I208" s="2">
        <f t="shared" si="79"/>
        <v>0</v>
      </c>
      <c r="J208" s="2">
        <f t="shared" si="79"/>
        <v>0</v>
      </c>
      <c r="K208" s="2">
        <f t="shared" si="79"/>
        <v>0</v>
      </c>
      <c r="L208" s="2">
        <f t="shared" si="79"/>
        <v>0</v>
      </c>
      <c r="M208" s="2">
        <f t="shared" si="79"/>
        <v>0</v>
      </c>
      <c r="N208" s="1"/>
      <c r="O208" s="58"/>
    </row>
    <row r="209" spans="1:15" ht="39" customHeight="1">
      <c r="A209" s="27" t="s">
        <v>104</v>
      </c>
      <c r="B209" s="28" t="s">
        <v>13</v>
      </c>
      <c r="C209" s="29"/>
      <c r="D209" s="30">
        <f aca="true" t="shared" si="80" ref="D209:I209">SUM(D210:D213)</f>
        <v>20595.8</v>
      </c>
      <c r="E209" s="30">
        <f t="shared" si="80"/>
        <v>0</v>
      </c>
      <c r="F209" s="30">
        <f t="shared" si="80"/>
        <v>0</v>
      </c>
      <c r="G209" s="30">
        <f t="shared" si="80"/>
        <v>0</v>
      </c>
      <c r="H209" s="30">
        <f>H210+H211+H212+H213</f>
        <v>20595.8</v>
      </c>
      <c r="I209" s="30">
        <f t="shared" si="80"/>
        <v>0</v>
      </c>
      <c r="J209" s="30">
        <f>SUM(J210:J213)</f>
        <v>0</v>
      </c>
      <c r="K209" s="30">
        <f>SUM(K210:K213)</f>
        <v>0</v>
      </c>
      <c r="L209" s="30">
        <f>SUM(L210:L213)</f>
        <v>0</v>
      </c>
      <c r="M209" s="30">
        <f>SUM(M210:M213)</f>
        <v>0</v>
      </c>
      <c r="N209" s="31"/>
      <c r="O209" s="58"/>
    </row>
    <row r="210" spans="1:15" ht="19.5" customHeight="1">
      <c r="A210" s="3"/>
      <c r="B210" s="1" t="s">
        <v>8</v>
      </c>
      <c r="C210" s="16"/>
      <c r="D210" s="2">
        <f aca="true" t="shared" si="81" ref="D210:I213">SUM(D217+D222)</f>
        <v>0</v>
      </c>
      <c r="E210" s="2">
        <f t="shared" si="81"/>
        <v>0</v>
      </c>
      <c r="F210" s="2">
        <f t="shared" si="81"/>
        <v>0</v>
      </c>
      <c r="G210" s="59">
        <f t="shared" si="81"/>
        <v>0</v>
      </c>
      <c r="H210" s="2">
        <f t="shared" si="81"/>
        <v>0</v>
      </c>
      <c r="I210" s="2">
        <f t="shared" si="81"/>
        <v>0</v>
      </c>
      <c r="J210" s="2">
        <f aca="true" t="shared" si="82" ref="J210:M213">SUM(J217+J222)</f>
        <v>0</v>
      </c>
      <c r="K210" s="2">
        <f t="shared" si="82"/>
        <v>0</v>
      </c>
      <c r="L210" s="2">
        <f t="shared" si="82"/>
        <v>0</v>
      </c>
      <c r="M210" s="2">
        <f t="shared" si="82"/>
        <v>0</v>
      </c>
      <c r="N210" s="1"/>
      <c r="O210" s="58"/>
    </row>
    <row r="211" spans="1:15" ht="15.75">
      <c r="A211" s="3"/>
      <c r="B211" s="1" t="s">
        <v>9</v>
      </c>
      <c r="C211" s="16"/>
      <c r="D211" s="2">
        <f t="shared" si="81"/>
        <v>19566</v>
      </c>
      <c r="E211" s="2">
        <f t="shared" si="81"/>
        <v>0</v>
      </c>
      <c r="F211" s="2">
        <f t="shared" si="81"/>
        <v>0</v>
      </c>
      <c r="G211" s="59">
        <f t="shared" si="81"/>
        <v>0</v>
      </c>
      <c r="H211" s="2">
        <f t="shared" si="81"/>
        <v>19566</v>
      </c>
      <c r="I211" s="2">
        <f t="shared" si="81"/>
        <v>0</v>
      </c>
      <c r="J211" s="2">
        <f t="shared" si="82"/>
        <v>0</v>
      </c>
      <c r="K211" s="2">
        <f t="shared" si="82"/>
        <v>0</v>
      </c>
      <c r="L211" s="2">
        <f t="shared" si="82"/>
        <v>0</v>
      </c>
      <c r="M211" s="2">
        <f t="shared" si="82"/>
        <v>0</v>
      </c>
      <c r="N211" s="1"/>
      <c r="O211" s="58"/>
    </row>
    <row r="212" spans="1:15" ht="15.75">
      <c r="A212" s="3"/>
      <c r="B212" s="1" t="s">
        <v>10</v>
      </c>
      <c r="C212" s="16"/>
      <c r="D212" s="2">
        <f t="shared" si="81"/>
        <v>1029.8</v>
      </c>
      <c r="E212" s="2">
        <f t="shared" si="81"/>
        <v>0</v>
      </c>
      <c r="F212" s="2">
        <f t="shared" si="81"/>
        <v>0</v>
      </c>
      <c r="G212" s="59">
        <f t="shared" si="81"/>
        <v>0</v>
      </c>
      <c r="H212" s="2">
        <f>SUM(H219+H224)</f>
        <v>1029.8</v>
      </c>
      <c r="I212" s="2">
        <f t="shared" si="81"/>
        <v>0</v>
      </c>
      <c r="J212" s="2">
        <f t="shared" si="82"/>
        <v>0</v>
      </c>
      <c r="K212" s="2">
        <f t="shared" si="82"/>
        <v>0</v>
      </c>
      <c r="L212" s="2">
        <f t="shared" si="82"/>
        <v>0</v>
      </c>
      <c r="M212" s="2">
        <f t="shared" si="82"/>
        <v>0</v>
      </c>
      <c r="N212" s="1"/>
      <c r="O212" s="58"/>
    </row>
    <row r="213" spans="1:15" ht="15.75">
      <c r="A213" s="3"/>
      <c r="B213" s="1" t="s">
        <v>11</v>
      </c>
      <c r="C213" s="16"/>
      <c r="D213" s="2">
        <f t="shared" si="81"/>
        <v>0</v>
      </c>
      <c r="E213" s="2">
        <f t="shared" si="81"/>
        <v>0</v>
      </c>
      <c r="F213" s="2">
        <f t="shared" si="81"/>
        <v>0</v>
      </c>
      <c r="G213" s="59">
        <f t="shared" si="81"/>
        <v>0</v>
      </c>
      <c r="H213" s="2">
        <f>SUM(H220+H225)</f>
        <v>0</v>
      </c>
      <c r="I213" s="2">
        <f t="shared" si="81"/>
        <v>0</v>
      </c>
      <c r="J213" s="2">
        <f t="shared" si="82"/>
        <v>0</v>
      </c>
      <c r="K213" s="2">
        <f t="shared" si="82"/>
        <v>0</v>
      </c>
      <c r="L213" s="2">
        <f t="shared" si="82"/>
        <v>0</v>
      </c>
      <c r="M213" s="2">
        <f t="shared" si="82"/>
        <v>0</v>
      </c>
      <c r="N213" s="1"/>
      <c r="O213" s="58"/>
    </row>
    <row r="214" spans="1:14" ht="16.5" customHeight="1">
      <c r="A214" s="7"/>
      <c r="B214" s="7"/>
      <c r="C214" s="68" t="s">
        <v>109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0"/>
    </row>
    <row r="215" spans="1:14" ht="35.25" customHeight="1">
      <c r="A215" s="7"/>
      <c r="B215" s="7"/>
      <c r="C215" s="68" t="s">
        <v>112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</row>
    <row r="216" spans="1:14" ht="78.75">
      <c r="A216" s="34" t="s">
        <v>105</v>
      </c>
      <c r="B216" s="54" t="s">
        <v>129</v>
      </c>
      <c r="C216" s="36" t="s">
        <v>42</v>
      </c>
      <c r="D216" s="37">
        <f>SUM(D217:D220)</f>
        <v>20595.8</v>
      </c>
      <c r="E216" s="37">
        <f aca="true" t="shared" si="83" ref="E216:M216">SUM(E217:E220)</f>
        <v>0</v>
      </c>
      <c r="F216" s="37">
        <f t="shared" si="83"/>
        <v>0</v>
      </c>
      <c r="G216" s="37">
        <f t="shared" si="83"/>
        <v>0</v>
      </c>
      <c r="H216" s="37">
        <f t="shared" si="83"/>
        <v>20595.8</v>
      </c>
      <c r="I216" s="37">
        <f t="shared" si="83"/>
        <v>0</v>
      </c>
      <c r="J216" s="37">
        <f t="shared" si="83"/>
        <v>0</v>
      </c>
      <c r="K216" s="37">
        <f t="shared" si="83"/>
        <v>0</v>
      </c>
      <c r="L216" s="37">
        <f t="shared" si="83"/>
        <v>0</v>
      </c>
      <c r="M216" s="37">
        <f t="shared" si="83"/>
        <v>0</v>
      </c>
      <c r="N216" s="37"/>
    </row>
    <row r="217" spans="1:14" ht="15.75">
      <c r="A217" s="3"/>
      <c r="B217" s="1" t="s">
        <v>8</v>
      </c>
      <c r="C217" s="1"/>
      <c r="D217" s="2">
        <f>SUM(E217:M217)</f>
        <v>0</v>
      </c>
      <c r="E217" s="2">
        <v>0</v>
      </c>
      <c r="F217" s="2">
        <v>0</v>
      </c>
      <c r="G217" s="59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/>
    </row>
    <row r="218" spans="1:14" ht="15.75">
      <c r="A218" s="3"/>
      <c r="B218" s="1" t="s">
        <v>9</v>
      </c>
      <c r="C218" s="1"/>
      <c r="D218" s="2">
        <f>SUM(E218:M218)</f>
        <v>19566</v>
      </c>
      <c r="E218" s="2">
        <v>0</v>
      </c>
      <c r="F218" s="2">
        <v>0</v>
      </c>
      <c r="G218" s="59">
        <v>0</v>
      </c>
      <c r="H218" s="59">
        <v>19566</v>
      </c>
      <c r="I218" s="59">
        <v>0</v>
      </c>
      <c r="J218" s="59">
        <v>0</v>
      </c>
      <c r="K218" s="59">
        <v>0</v>
      </c>
      <c r="L218" s="59">
        <v>0</v>
      </c>
      <c r="M218" s="59">
        <v>0</v>
      </c>
      <c r="N218" s="2"/>
    </row>
    <row r="219" spans="1:14" ht="15.75">
      <c r="A219" s="3"/>
      <c r="B219" s="1" t="s">
        <v>10</v>
      </c>
      <c r="C219" s="1"/>
      <c r="D219" s="2">
        <f>SUM(E219:M219)</f>
        <v>1029.8</v>
      </c>
      <c r="E219" s="2">
        <v>0</v>
      </c>
      <c r="F219" s="2">
        <v>0</v>
      </c>
      <c r="G219" s="59">
        <v>0</v>
      </c>
      <c r="H219" s="59">
        <v>1029.8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2"/>
    </row>
    <row r="220" spans="1:14" ht="15.75">
      <c r="A220" s="3"/>
      <c r="B220" s="1" t="s">
        <v>11</v>
      </c>
      <c r="C220" s="1"/>
      <c r="D220" s="2">
        <f>SUM(E220:M220)</f>
        <v>0</v>
      </c>
      <c r="E220" s="2">
        <v>0</v>
      </c>
      <c r="F220" s="2">
        <v>0</v>
      </c>
      <c r="G220" s="59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/>
    </row>
    <row r="221" spans="1:14" ht="47.25">
      <c r="A221" s="34" t="s">
        <v>106</v>
      </c>
      <c r="B221" s="51" t="s">
        <v>111</v>
      </c>
      <c r="C221" s="36" t="s">
        <v>42</v>
      </c>
      <c r="D221" s="37">
        <f>SUM(D222:D225)</f>
        <v>0</v>
      </c>
      <c r="E221" s="37">
        <f aca="true" t="shared" si="84" ref="E221:M221">SUM(E222:E225)</f>
        <v>0</v>
      </c>
      <c r="F221" s="37">
        <f t="shared" si="84"/>
        <v>0</v>
      </c>
      <c r="G221" s="37">
        <f t="shared" si="84"/>
        <v>0</v>
      </c>
      <c r="H221" s="37">
        <f t="shared" si="84"/>
        <v>0</v>
      </c>
      <c r="I221" s="37">
        <f t="shared" si="84"/>
        <v>0</v>
      </c>
      <c r="J221" s="37">
        <f t="shared" si="84"/>
        <v>0</v>
      </c>
      <c r="K221" s="37">
        <f t="shared" si="84"/>
        <v>0</v>
      </c>
      <c r="L221" s="37">
        <f t="shared" si="84"/>
        <v>0</v>
      </c>
      <c r="M221" s="37">
        <f t="shared" si="84"/>
        <v>0</v>
      </c>
      <c r="N221" s="36"/>
    </row>
    <row r="222" spans="1:14" ht="15.75">
      <c r="A222" s="7"/>
      <c r="B222" s="10" t="s">
        <v>8</v>
      </c>
      <c r="C222" s="16"/>
      <c r="D222" s="2">
        <f>SUM(E222:M222)</f>
        <v>0</v>
      </c>
      <c r="E222" s="2">
        <v>0</v>
      </c>
      <c r="F222" s="2">
        <v>0</v>
      </c>
      <c r="G222" s="59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"/>
    </row>
    <row r="223" spans="1:14" ht="15.75">
      <c r="A223" s="7"/>
      <c r="B223" s="10" t="s">
        <v>9</v>
      </c>
      <c r="C223" s="16"/>
      <c r="D223" s="2">
        <f>SUM(E223:M223)</f>
        <v>0</v>
      </c>
      <c r="E223" s="2">
        <v>0</v>
      </c>
      <c r="F223" s="2">
        <v>0</v>
      </c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0</v>
      </c>
      <c r="M223" s="59">
        <v>0</v>
      </c>
      <c r="N223" s="1"/>
    </row>
    <row r="224" spans="1:14" ht="15.75">
      <c r="A224" s="7"/>
      <c r="B224" s="10" t="s">
        <v>10</v>
      </c>
      <c r="C224" s="16"/>
      <c r="D224" s="2">
        <f>SUM(E224:M224)</f>
        <v>0</v>
      </c>
      <c r="E224" s="2">
        <v>0</v>
      </c>
      <c r="F224" s="2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2"/>
    </row>
    <row r="225" spans="1:14" ht="15.75">
      <c r="A225" s="7"/>
      <c r="B225" s="10" t="s">
        <v>11</v>
      </c>
      <c r="C225" s="16"/>
      <c r="D225" s="2">
        <f>SUM(E225:M225)</f>
        <v>0</v>
      </c>
      <c r="E225" s="2">
        <v>0</v>
      </c>
      <c r="F225" s="2">
        <v>0</v>
      </c>
      <c r="G225" s="59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"/>
    </row>
    <row r="226" spans="1:15" ht="63.75" customHeight="1">
      <c r="A226" s="27" t="s">
        <v>107</v>
      </c>
      <c r="B226" s="28" t="s">
        <v>14</v>
      </c>
      <c r="C226" s="29"/>
      <c r="D226" s="30">
        <f aca="true" t="shared" si="85" ref="D226:I226">SUM(D227+D228+D229+D230)</f>
        <v>0</v>
      </c>
      <c r="E226" s="30">
        <f t="shared" si="85"/>
        <v>0</v>
      </c>
      <c r="F226" s="30">
        <f t="shared" si="85"/>
        <v>0</v>
      </c>
      <c r="G226" s="30">
        <f t="shared" si="85"/>
        <v>0</v>
      </c>
      <c r="H226" s="30">
        <f t="shared" si="85"/>
        <v>0</v>
      </c>
      <c r="I226" s="30">
        <f t="shared" si="85"/>
        <v>0</v>
      </c>
      <c r="J226" s="30">
        <f>SUM(J227+J228+J229+J230)</f>
        <v>0</v>
      </c>
      <c r="K226" s="30">
        <f>SUM(K227+K228+K229+K230)</f>
        <v>0</v>
      </c>
      <c r="L226" s="30">
        <f>SUM(L227+L228+L229+L230)</f>
        <v>0</v>
      </c>
      <c r="M226" s="30">
        <f>SUM(M227+M228+M229+M230)</f>
        <v>0</v>
      </c>
      <c r="N226" s="31"/>
      <c r="O226" s="58"/>
    </row>
    <row r="227" spans="1:15" ht="20.25" customHeight="1">
      <c r="A227" s="3"/>
      <c r="B227" s="1" t="s">
        <v>8</v>
      </c>
      <c r="C227" s="16"/>
      <c r="D227" s="2">
        <f>SUM(E227:M228)</f>
        <v>0</v>
      </c>
      <c r="E227" s="2">
        <v>0</v>
      </c>
      <c r="F227" s="2">
        <v>0</v>
      </c>
      <c r="G227" s="59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"/>
      <c r="O227" s="58"/>
    </row>
    <row r="228" spans="1:15" ht="15.75">
      <c r="A228" s="3"/>
      <c r="B228" s="1" t="s">
        <v>9</v>
      </c>
      <c r="C228" s="16"/>
      <c r="D228" s="2">
        <f>SUM(E228:M229)</f>
        <v>0</v>
      </c>
      <c r="E228" s="2">
        <v>0</v>
      </c>
      <c r="F228" s="2">
        <v>0</v>
      </c>
      <c r="G228" s="59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"/>
      <c r="O228" s="58"/>
    </row>
    <row r="229" spans="1:15" ht="15.75">
      <c r="A229" s="3"/>
      <c r="B229" s="1" t="s">
        <v>10</v>
      </c>
      <c r="C229" s="16"/>
      <c r="D229" s="2">
        <f>SUM(E229:M230)</f>
        <v>0</v>
      </c>
      <c r="E229" s="2">
        <v>0</v>
      </c>
      <c r="F229" s="2">
        <v>0</v>
      </c>
      <c r="G229" s="59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"/>
      <c r="O229" s="58"/>
    </row>
    <row r="230" spans="1:15" ht="15.75">
      <c r="A230" s="3"/>
      <c r="B230" s="1" t="s">
        <v>11</v>
      </c>
      <c r="C230" s="16"/>
      <c r="D230" s="2">
        <f>SUM(E230:M231)</f>
        <v>0</v>
      </c>
      <c r="E230" s="2">
        <v>0</v>
      </c>
      <c r="F230" s="2">
        <v>0</v>
      </c>
      <c r="G230" s="59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"/>
      <c r="O230" s="58"/>
    </row>
    <row r="231" spans="1:15" ht="31.5">
      <c r="A231" s="27" t="s">
        <v>108</v>
      </c>
      <c r="B231" s="28" t="s">
        <v>93</v>
      </c>
      <c r="C231" s="29"/>
      <c r="D231" s="30">
        <f aca="true" t="shared" si="86" ref="D231:I231">D232+D233+D234+D235</f>
        <v>0</v>
      </c>
      <c r="E231" s="30">
        <f t="shared" si="86"/>
        <v>0</v>
      </c>
      <c r="F231" s="30">
        <f t="shared" si="86"/>
        <v>0</v>
      </c>
      <c r="G231" s="30">
        <f t="shared" si="86"/>
        <v>0</v>
      </c>
      <c r="H231" s="30">
        <f t="shared" si="86"/>
        <v>0</v>
      </c>
      <c r="I231" s="30">
        <f t="shared" si="86"/>
        <v>0</v>
      </c>
      <c r="J231" s="30">
        <f>J232+J233+J234+J235</f>
        <v>0</v>
      </c>
      <c r="K231" s="30">
        <f>K232+K233+K234+K235</f>
        <v>0</v>
      </c>
      <c r="L231" s="30">
        <f>L232+L233+L234+L235</f>
        <v>0</v>
      </c>
      <c r="M231" s="30">
        <f>M232+M233+M234+M235</f>
        <v>0</v>
      </c>
      <c r="N231" s="31"/>
      <c r="O231" s="58"/>
    </row>
    <row r="232" spans="1:14" ht="15.75">
      <c r="A232" s="3"/>
      <c r="B232" s="1" t="s">
        <v>8</v>
      </c>
      <c r="C232" s="16"/>
      <c r="D232" s="2">
        <f>SUM(E232:M232)</f>
        <v>0</v>
      </c>
      <c r="E232" s="2">
        <f>E217+E222</f>
        <v>0</v>
      </c>
      <c r="F232" s="2">
        <f>F217+F222</f>
        <v>0</v>
      </c>
      <c r="G232" s="59">
        <f>G217+G222</f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"/>
    </row>
    <row r="233" spans="1:14" ht="15.75">
      <c r="A233" s="3"/>
      <c r="B233" s="1" t="s">
        <v>9</v>
      </c>
      <c r="C233" s="16"/>
      <c r="D233" s="2">
        <f>SUM(E233:M233)</f>
        <v>0</v>
      </c>
      <c r="E233" s="2">
        <f aca="true" t="shared" si="87" ref="E233:G235">E218+E223</f>
        <v>0</v>
      </c>
      <c r="F233" s="2">
        <f aca="true" t="shared" si="88" ref="F233:M233">F218+F223</f>
        <v>0</v>
      </c>
      <c r="G233" s="2">
        <f t="shared" si="88"/>
        <v>0</v>
      </c>
      <c r="H233" s="2">
        <v>0</v>
      </c>
      <c r="I233" s="2">
        <f t="shared" si="88"/>
        <v>0</v>
      </c>
      <c r="J233" s="2">
        <f t="shared" si="88"/>
        <v>0</v>
      </c>
      <c r="K233" s="2">
        <f t="shared" si="88"/>
        <v>0</v>
      </c>
      <c r="L233" s="2">
        <f t="shared" si="88"/>
        <v>0</v>
      </c>
      <c r="M233" s="2">
        <f t="shared" si="88"/>
        <v>0</v>
      </c>
      <c r="N233" s="1"/>
    </row>
    <row r="234" spans="1:14" ht="15.75">
      <c r="A234" s="3"/>
      <c r="B234" s="1" t="s">
        <v>10</v>
      </c>
      <c r="C234" s="16"/>
      <c r="D234" s="2">
        <f>SUM(E234:M234)</f>
        <v>0</v>
      </c>
      <c r="E234" s="2">
        <f t="shared" si="87"/>
        <v>0</v>
      </c>
      <c r="F234" s="2">
        <f aca="true" t="shared" si="89" ref="F234:M235">F219+F224</f>
        <v>0</v>
      </c>
      <c r="G234" s="2">
        <f t="shared" si="89"/>
        <v>0</v>
      </c>
      <c r="H234" s="2">
        <v>0</v>
      </c>
      <c r="I234" s="2">
        <f t="shared" si="89"/>
        <v>0</v>
      </c>
      <c r="J234" s="2">
        <f t="shared" si="89"/>
        <v>0</v>
      </c>
      <c r="K234" s="2">
        <f t="shared" si="89"/>
        <v>0</v>
      </c>
      <c r="L234" s="2">
        <f t="shared" si="89"/>
        <v>0</v>
      </c>
      <c r="M234" s="2">
        <f t="shared" si="89"/>
        <v>0</v>
      </c>
      <c r="N234" s="2"/>
    </row>
    <row r="235" spans="1:14" ht="15.75">
      <c r="A235" s="3"/>
      <c r="B235" s="1" t="s">
        <v>11</v>
      </c>
      <c r="C235" s="16"/>
      <c r="D235" s="2">
        <f>SUM(E235:M235)</f>
        <v>0</v>
      </c>
      <c r="E235" s="2">
        <f t="shared" si="87"/>
        <v>0</v>
      </c>
      <c r="F235" s="2">
        <f t="shared" si="87"/>
        <v>0</v>
      </c>
      <c r="G235" s="59">
        <f t="shared" si="87"/>
        <v>0</v>
      </c>
      <c r="H235" s="2">
        <v>0</v>
      </c>
      <c r="I235" s="2">
        <v>0</v>
      </c>
      <c r="J235" s="2">
        <f t="shared" si="89"/>
        <v>0</v>
      </c>
      <c r="K235" s="2">
        <f t="shared" si="89"/>
        <v>0</v>
      </c>
      <c r="L235" s="2">
        <f t="shared" si="89"/>
        <v>0</v>
      </c>
      <c r="M235" s="2">
        <f t="shared" si="89"/>
        <v>0</v>
      </c>
      <c r="N235" s="1"/>
    </row>
  </sheetData>
  <sheetProtection/>
  <mergeCells count="26">
    <mergeCell ref="L2:N2"/>
    <mergeCell ref="K1:N1"/>
    <mergeCell ref="K3:N3"/>
    <mergeCell ref="A9:A10"/>
    <mergeCell ref="B9:B10"/>
    <mergeCell ref="C9:C10"/>
    <mergeCell ref="B5:N5"/>
    <mergeCell ref="N9:N10"/>
    <mergeCell ref="C70:N70"/>
    <mergeCell ref="C134:N134"/>
    <mergeCell ref="B6:N6"/>
    <mergeCell ref="B7:N7"/>
    <mergeCell ref="C53:N53"/>
    <mergeCell ref="C8:I8"/>
    <mergeCell ref="C52:N52"/>
    <mergeCell ref="D9:M9"/>
    <mergeCell ref="C64:N64"/>
    <mergeCell ref="C214:N214"/>
    <mergeCell ref="C215:N215"/>
    <mergeCell ref="C188:N188"/>
    <mergeCell ref="C111:N111"/>
    <mergeCell ref="C112:N112"/>
    <mergeCell ref="C118:N118"/>
    <mergeCell ref="C161:N161"/>
    <mergeCell ref="C160:N160"/>
    <mergeCell ref="C187:N187"/>
  </mergeCells>
  <printOptions/>
  <pageMargins left="0.25" right="0.25" top="0.75" bottom="0.75" header="0.3" footer="0.3"/>
  <pageSetup fitToHeight="0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2019-08-09T10:15:16Z</cp:lastPrinted>
  <dcterms:created xsi:type="dcterms:W3CDTF">2014-04-17T10:23:22Z</dcterms:created>
  <dcterms:modified xsi:type="dcterms:W3CDTF">2019-08-09T12:14:10Z</dcterms:modified>
  <cp:category/>
  <cp:version/>
  <cp:contentType/>
  <cp:contentStatus/>
</cp:coreProperties>
</file>