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9630"/>
  </bookViews>
  <sheets>
    <sheet name="Приложение 1 (2)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B20" i="1" l="1"/>
  <c r="E17" i="1" l="1"/>
  <c r="F17" i="1" s="1"/>
  <c r="G19" i="1"/>
  <c r="E19" i="1" l="1"/>
  <c r="F19" i="1" s="1"/>
  <c r="E18" i="1"/>
  <c r="F18" i="1" s="1"/>
  <c r="E16" i="1"/>
  <c r="F16" i="1" s="1"/>
  <c r="E15" i="1"/>
  <c r="F15" i="1" s="1"/>
  <c r="N19" i="1"/>
  <c r="O19" i="1" s="1"/>
  <c r="N18" i="1"/>
  <c r="O18" i="1" s="1"/>
  <c r="N16" i="1"/>
  <c r="O17" i="1"/>
  <c r="N15" i="1"/>
  <c r="O15" i="1" s="1"/>
  <c r="P16" i="1" l="1"/>
  <c r="R16" i="1" s="1"/>
  <c r="P19" i="1"/>
  <c r="R19" i="1" s="1"/>
  <c r="P15" i="1"/>
  <c r="R15" i="1" s="1"/>
  <c r="O16" i="1"/>
  <c r="P17" i="1"/>
  <c r="R17" i="1" s="1"/>
  <c r="P18" i="1"/>
  <c r="R18" i="1" s="1"/>
  <c r="Q20" i="1" l="1"/>
  <c r="L20" i="1"/>
  <c r="D20" i="1"/>
  <c r="M20" i="1"/>
  <c r="I20" i="1"/>
  <c r="N14" i="1"/>
  <c r="K20" i="1"/>
  <c r="G20" i="1"/>
  <c r="E14" i="1"/>
  <c r="C20" i="1"/>
  <c r="H20" i="1" l="1"/>
  <c r="J20" i="1"/>
  <c r="P14" i="1"/>
  <c r="R14" i="1" s="1"/>
  <c r="F14" i="1"/>
  <c r="O14" i="1"/>
  <c r="E20" i="1" l="1"/>
  <c r="F20" i="1" s="1"/>
  <c r="N20" i="1"/>
  <c r="R20" i="1" l="1"/>
  <c r="P20" i="1"/>
</calcChain>
</file>

<file path=xl/comments1.xml><?xml version="1.0" encoding="utf-8"?>
<comments xmlns="http://schemas.openxmlformats.org/spreadsheetml/2006/main">
  <authors>
    <author>Автор</author>
  </authors>
  <commentList>
    <comment ref="B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211+213 без АУП и прочего персонала на местном бюджете</t>
        </r>
      </text>
    </comment>
    <comment ref="C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310+340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211+213 ауп + прочий персонал местный бюджет</t>
        </r>
      </text>
    </comment>
    <comment ref="H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213</t>
        </r>
      </text>
    </comment>
    <comment ref="I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225</t>
        </r>
      </text>
    </comment>
    <comment ref="J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225</t>
        </r>
      </text>
    </comment>
    <comment ref="K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221
</t>
        </r>
      </text>
    </comment>
    <comment ref="M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226+290</t>
        </r>
      </text>
    </comment>
  </commentList>
</comments>
</file>

<file path=xl/sharedStrings.xml><?xml version="1.0" encoding="utf-8"?>
<sst xmlns="http://schemas.openxmlformats.org/spreadsheetml/2006/main" count="51" uniqueCount="39">
  <si>
    <t>Наименование муниципальной услуги</t>
  </si>
  <si>
    <t>Базовые нормативные затраты, непосредственно связанные с оказанием муниципальной услуги</t>
  </si>
  <si>
    <t>Базовые затраты на общехозяйственные нужды  на оказание муниципальной услуги</t>
  </si>
  <si>
    <t>Итого затраты учреждения на оказание муниципальных услуг</t>
  </si>
  <si>
    <t>Объем муниципальных услуг</t>
  </si>
  <si>
    <t xml:space="preserve">Нормативные затраты на единицу оказания муниципальной услуги </t>
  </si>
  <si>
    <t>Затраты на оплату труда и начисления на выплаты по оплате труда1</t>
  </si>
  <si>
    <t>Затраты на приобретение расходных материалов, материальных запасов</t>
  </si>
  <si>
    <t>Прочие расходы, непосредственно связанные с оказанием услуги</t>
  </si>
  <si>
    <t>Оплата труда и начисления на выплаты по оплате труда3</t>
  </si>
  <si>
    <t>Коммунальные услуги</t>
  </si>
  <si>
    <t>Содержание объектов недвижимого имущества</t>
  </si>
  <si>
    <t>Содержание особо ценного движимого имущества</t>
  </si>
  <si>
    <t>Приобретение услуг связи</t>
  </si>
  <si>
    <t>Приобретение транспортных услуг</t>
  </si>
  <si>
    <t>Прочие затраты на общехозяйственные нужды</t>
  </si>
  <si>
    <t>(гр.5+гр.14)</t>
  </si>
  <si>
    <t>тыс.руб.</t>
  </si>
  <si>
    <t xml:space="preserve">
гр.5/гр.17</t>
  </si>
  <si>
    <t xml:space="preserve">
гр.14/гр.17</t>
  </si>
  <si>
    <t>единиц</t>
  </si>
  <si>
    <t>тыс.руб.  
на единицу</t>
  </si>
  <si>
    <t xml:space="preserve">Очередной финансовый год </t>
  </si>
  <si>
    <r>
      <t>ВСЕГО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</t>
    </r>
  </si>
  <si>
    <r>
      <t>ВСЕГО</t>
    </r>
    <r>
      <rPr>
        <vertAlign val="superscript"/>
        <sz val="12"/>
        <color theme="1"/>
        <rFont val="Times New Roman"/>
        <family val="1"/>
        <charset val="204"/>
      </rPr>
      <t>4</t>
    </r>
  </si>
  <si>
    <r>
      <rPr>
        <b/>
        <sz val="12"/>
        <color theme="1"/>
        <rFont val="Times New Roman"/>
        <family val="1"/>
        <charset val="204"/>
      </rPr>
      <t>Работа 1</t>
    </r>
    <r>
      <rPr>
        <sz val="12"/>
        <color theme="1"/>
        <rFont val="Times New Roman"/>
        <family val="1"/>
        <charset val="204"/>
      </rPr>
      <t>: Организация деятельности клубных формирований и формирований самодеятельного народного творчества.</t>
    </r>
  </si>
  <si>
    <r>
      <rPr>
        <b/>
        <sz val="12"/>
        <color theme="1"/>
        <rFont val="Times New Roman"/>
        <family val="1"/>
        <charset val="204"/>
      </rPr>
      <t>Работа 2</t>
    </r>
    <r>
      <rPr>
        <sz val="12"/>
        <color theme="1"/>
        <rFont val="Times New Roman"/>
        <family val="1"/>
        <charset val="204"/>
      </rPr>
      <t>: Организация показа концертов и концертных программ.</t>
    </r>
  </si>
  <si>
    <r>
      <rPr>
        <b/>
        <sz val="12"/>
        <color theme="1"/>
        <rFont val="Times New Roman"/>
        <family val="1"/>
        <charset val="204"/>
      </rPr>
      <t>Работа 3</t>
    </r>
    <r>
      <rPr>
        <sz val="12"/>
        <color theme="1"/>
        <rFont val="Times New Roman"/>
        <family val="1"/>
        <charset val="204"/>
      </rPr>
      <t>:Библиотечное, библиографическое и информационное обслуживание пользователей библиотеки.</t>
    </r>
  </si>
  <si>
    <r>
      <rPr>
        <b/>
        <sz val="12"/>
        <color theme="1"/>
        <rFont val="Times New Roman"/>
        <family val="1"/>
        <charset val="204"/>
      </rPr>
      <t>Работа 4</t>
    </r>
    <r>
      <rPr>
        <sz val="12"/>
        <color theme="1"/>
        <rFont val="Times New Roman"/>
        <family val="1"/>
        <charset val="204"/>
      </rPr>
      <t>:Организация и проведение культурно-массовых мероприятий.</t>
    </r>
  </si>
  <si>
    <r>
      <rPr>
        <b/>
        <sz val="12"/>
        <color theme="1"/>
        <rFont val="Times New Roman"/>
        <family val="1"/>
        <charset val="204"/>
      </rPr>
      <t>Работа 5</t>
    </r>
    <r>
      <rPr>
        <sz val="12"/>
        <color theme="1"/>
        <rFont val="Times New Roman"/>
        <family val="1"/>
        <charset val="204"/>
      </rPr>
      <t>: Формирование, учет,изучение, обеспечение физического сохранения и безопасности фондов библиотеки, включая оцифровку фондов.</t>
    </r>
  </si>
  <si>
    <r>
      <rPr>
        <b/>
        <sz val="12"/>
        <color theme="1"/>
        <rFont val="Times New Roman"/>
        <family val="1"/>
        <charset val="204"/>
      </rPr>
      <t>Работа 6</t>
    </r>
    <r>
      <rPr>
        <sz val="12"/>
        <color theme="1"/>
        <rFont val="Times New Roman"/>
        <family val="1"/>
        <charset val="204"/>
      </rPr>
      <t>: Библиографическая обработка документови создание каталогов.</t>
    </r>
  </si>
  <si>
    <r>
      <t xml:space="preserve">1.         </t>
    </r>
    <r>
      <rPr>
        <sz val="12"/>
        <color theme="1"/>
        <rFont val="Times New Roman"/>
        <family val="1"/>
        <charset val="204"/>
      </rPr>
      <t xml:space="preserve">Указываются отдельно затраты на оплату труда (КОСГУ 211) и начисления на выплаты по оплате труда (КОСГУ 213), </t>
    </r>
    <r>
      <rPr>
        <b/>
        <sz val="12"/>
        <color theme="1"/>
        <rFont val="Times New Roman"/>
        <family val="1"/>
        <charset val="204"/>
      </rPr>
      <t>персонала непосредственно участвующего в оказании муниципальной услуги</t>
    </r>
    <r>
      <rPr>
        <sz val="12"/>
        <color theme="1"/>
        <rFont val="Times New Roman"/>
        <family val="1"/>
        <charset val="204"/>
      </rPr>
      <t>.</t>
    </r>
  </si>
  <si>
    <r>
      <t xml:space="preserve">2.         </t>
    </r>
    <r>
      <rPr>
        <sz val="12"/>
        <color theme="1"/>
        <rFont val="Times New Roman"/>
        <family val="1"/>
        <charset val="204"/>
      </rPr>
      <t>Гр. 5 = гр.2+гр.3+гр.4</t>
    </r>
  </si>
  <si>
    <r>
      <t xml:space="preserve">3.         </t>
    </r>
    <r>
      <rPr>
        <sz val="12"/>
        <color theme="1"/>
        <rFont val="Times New Roman"/>
        <family val="1"/>
        <charset val="204"/>
      </rPr>
      <t xml:space="preserve">Указываются отдельно затраты на оплату труда (КОСГУ 211) и начисления на выплаты по оплате труда (КОСГУ 213), </t>
    </r>
    <r>
      <rPr>
        <b/>
        <sz val="12"/>
        <color theme="1"/>
        <rFont val="Times New Roman"/>
        <family val="1"/>
        <charset val="204"/>
      </rPr>
      <t>персоналу  не занятому непосредственно в процессе оказания муниципальных услуг.</t>
    </r>
  </si>
  <si>
    <r>
      <t xml:space="preserve">4.                  </t>
    </r>
    <r>
      <rPr>
        <sz val="12"/>
        <color theme="1"/>
        <rFont val="Times New Roman"/>
        <family val="1"/>
        <charset val="204"/>
      </rPr>
      <t>Гр. 14 = гр.7+гр.8+гр.9+гр.10+гр.11+гр.12+гр.13</t>
    </r>
  </si>
  <si>
    <r>
      <t xml:space="preserve">5.                  </t>
    </r>
    <r>
      <rPr>
        <sz val="12"/>
        <color theme="1"/>
        <rFont val="Times New Roman"/>
        <family val="1"/>
        <charset val="204"/>
      </rPr>
      <t>Гр.16/гр.17.</t>
    </r>
  </si>
  <si>
    <t>Муниципальное бюджетное учреждение культуры Дворец культуры "Свободный"</t>
  </si>
  <si>
    <t>ИТОГО:</t>
  </si>
  <si>
    <t>РАСЧЕТ  НОРМАТИВНЫХ ЗАТРАТ, СВЯЗАННЫХ С ОКАЗАНИЕМ МУНИЦИПАЛЬНЫХ УСЛУГ 
на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</si>
</sst>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u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top" wrapText="1"/>
    </xf>
    <xf numFmtId="0" fontId="3" fillId="0" borderId="17" xfId="0" applyFont="1" applyBorder="1"/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Border="1"/>
    <xf numFmtId="0" fontId="3" fillId="0" borderId="21" xfId="0" applyFont="1" applyBorder="1" applyAlignment="1">
      <alignment horizontal="left" vertical="center" wrapText="1"/>
    </xf>
    <xf numFmtId="4" fontId="3" fillId="0" borderId="22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vertical="center"/>
    </xf>
    <xf numFmtId="4" fontId="3" fillId="2" borderId="22" xfId="0" applyNumberFormat="1" applyFont="1" applyFill="1" applyBorder="1" applyAlignment="1">
      <alignment horizontal="center" vertical="center" wrapText="1"/>
    </xf>
    <xf numFmtId="2" fontId="4" fillId="0" borderId="0" xfId="0" applyNumberFormat="1" applyFont="1"/>
    <xf numFmtId="0" fontId="3" fillId="0" borderId="23" xfId="0" applyFont="1" applyBorder="1" applyAlignment="1">
      <alignment horizontal="left" vertical="center" wrapText="1"/>
    </xf>
    <xf numFmtId="2" fontId="3" fillId="0" borderId="22" xfId="0" applyNumberFormat="1" applyFont="1" applyBorder="1" applyAlignment="1">
      <alignment horizontal="left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2" borderId="22" xfId="0" applyNumberFormat="1" applyFont="1" applyFill="1" applyBorder="1" applyAlignment="1">
      <alignment horizontal="center" vertical="center" wrapText="1"/>
    </xf>
    <xf numFmtId="4" fontId="3" fillId="2" borderId="24" xfId="0" applyNumberFormat="1" applyFont="1" applyFill="1" applyBorder="1" applyAlignment="1">
      <alignment horizontal="center" vertical="center" wrapText="1"/>
    </xf>
    <xf numFmtId="2" fontId="3" fillId="2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indent="2"/>
    </xf>
    <xf numFmtId="2" fontId="3" fillId="2" borderId="0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2" xfId="0" applyFont="1" applyBorder="1" applyAlignment="1">
      <alignment horizontal="center" wrapText="1"/>
    </xf>
    <xf numFmtId="0" fontId="3" fillId="2" borderId="22" xfId="0" applyFont="1" applyFill="1" applyBorder="1" applyAlignment="1">
      <alignment horizontal="center" vertical="center" wrapText="1"/>
    </xf>
    <xf numFmtId="4" fontId="7" fillId="0" borderId="22" xfId="0" applyNumberFormat="1" applyFont="1" applyBorder="1" applyAlignment="1">
      <alignment horizontal="center" vertical="center" wrapText="1"/>
    </xf>
    <xf numFmtId="4" fontId="10" fillId="2" borderId="2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/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9" fillId="0" borderId="0" xfId="0" applyFont="1"/>
    <xf numFmtId="0" fontId="3" fillId="0" borderId="1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75;&#1083;.&#1073;&#1091;&#1093;\2019\&#1054;&#1090;&#1095;&#1077;&#1090;&#1099;\&#1086;&#1073;&#1088;&#1072;&#1079;&#1086;&#1074;&#1072;&#1085;&#1080;&#1077;\&#1053;&#1086;&#1088;&#1084;&#1072;&#1090;&#1080;&#1074;&#1085;&#1099;&#1077;%20&#1079;&#1072;&#1090;&#1088;&#1072;&#1090;&#1099;%202019_&#1087;&#1086;&#1083;&#1085;&#1099;&#1081;%20&#1088;&#1072;&#1089;&#1095;&#1077;&#1090;_21.11.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(2)"/>
      <sheetName val="2019"/>
      <sheetName val="225"/>
      <sheetName val="область"/>
      <sheetName val="местный"/>
      <sheetName val="Натуральные нормы образование"/>
      <sheetName val="850"/>
      <sheetName val="112,113"/>
      <sheetName val="услуги"/>
      <sheetName val="310,340"/>
      <sheetName val="310,340 (2)"/>
      <sheetName val="Лист1"/>
      <sheetName val="образование"/>
      <sheetName val="питание"/>
      <sheetName val="оздоровление"/>
    </sheetNames>
    <sheetDataSet>
      <sheetData sheetId="0" refreshError="1"/>
      <sheetData sheetId="1" refreshError="1">
        <row r="5">
          <cell r="E5">
            <v>23094332.088568486</v>
          </cell>
        </row>
        <row r="13">
          <cell r="K13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8"/>
  <sheetViews>
    <sheetView tabSelected="1" view="pageBreakPreview" topLeftCell="C9" zoomScale="82" zoomScaleNormal="82" zoomScaleSheetLayoutView="82" workbookViewId="0">
      <selection activeCell="Q18" sqref="Q18"/>
    </sheetView>
  </sheetViews>
  <sheetFormatPr defaultColWidth="8.85546875" defaultRowHeight="15.75" x14ac:dyDescent="0.25"/>
  <cols>
    <col min="1" max="1" width="42.28515625" style="2" customWidth="1"/>
    <col min="2" max="2" width="13" style="2" customWidth="1"/>
    <col min="3" max="3" width="14.28515625" style="2" customWidth="1"/>
    <col min="4" max="4" width="12.28515625" style="2" customWidth="1"/>
    <col min="5" max="5" width="10.7109375" style="2" customWidth="1"/>
    <col min="6" max="7" width="9" style="2" bestFit="1" customWidth="1"/>
    <col min="8" max="8" width="10.42578125" style="2" customWidth="1"/>
    <col min="9" max="9" width="11.42578125" style="2" customWidth="1"/>
    <col min="10" max="11" width="14.28515625" style="2" customWidth="1"/>
    <col min="12" max="12" width="13" style="2" customWidth="1"/>
    <col min="13" max="13" width="12.7109375" style="2" customWidth="1"/>
    <col min="14" max="14" width="11.28515625" style="2" customWidth="1"/>
    <col min="15" max="15" width="10.7109375" style="2" customWidth="1"/>
    <col min="16" max="16" width="14.42578125" style="2" customWidth="1"/>
    <col min="17" max="17" width="14.140625" style="2" customWidth="1"/>
    <col min="18" max="18" width="17.28515625" style="2" customWidth="1"/>
    <col min="19" max="19" width="0.140625" style="2" customWidth="1"/>
    <col min="20" max="20" width="8.85546875" style="2" hidden="1" customWidth="1"/>
    <col min="21" max="16384" width="8.85546875" style="2"/>
  </cols>
  <sheetData>
    <row r="1" spans="1:20" hidden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0" hidden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0" ht="48.75" customHeight="1" x14ac:dyDescent="0.25">
      <c r="A3" s="34" t="s">
        <v>38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20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20" ht="45.2" customHeight="1" x14ac:dyDescent="0.25">
      <c r="A5" s="36" t="s">
        <v>36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1:20" ht="13.5" customHeight="1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20" ht="16.5" hidden="1" thickBo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20" ht="136.15" customHeight="1" thickBot="1" x14ac:dyDescent="0.3">
      <c r="A8" s="38" t="s">
        <v>0</v>
      </c>
      <c r="B8" s="40" t="s">
        <v>1</v>
      </c>
      <c r="C8" s="41"/>
      <c r="D8" s="41"/>
      <c r="E8" s="41"/>
      <c r="F8" s="41"/>
      <c r="G8" s="42" t="s">
        <v>2</v>
      </c>
      <c r="H8" s="43"/>
      <c r="I8" s="43"/>
      <c r="J8" s="43"/>
      <c r="K8" s="43"/>
      <c r="L8" s="43"/>
      <c r="M8" s="43"/>
      <c r="N8" s="43"/>
      <c r="O8" s="44"/>
      <c r="P8" s="3" t="s">
        <v>3</v>
      </c>
      <c r="Q8" s="45" t="s">
        <v>4</v>
      </c>
      <c r="R8" s="47" t="s">
        <v>5</v>
      </c>
    </row>
    <row r="9" spans="1:20" ht="56.45" customHeight="1" x14ac:dyDescent="0.25">
      <c r="A9" s="39"/>
      <c r="B9" s="38" t="s">
        <v>6</v>
      </c>
      <c r="C9" s="38" t="s">
        <v>7</v>
      </c>
      <c r="D9" s="38" t="s">
        <v>8</v>
      </c>
      <c r="E9" s="45" t="s">
        <v>23</v>
      </c>
      <c r="F9" s="55"/>
      <c r="G9" s="39" t="s">
        <v>9</v>
      </c>
      <c r="H9" s="46" t="s">
        <v>10</v>
      </c>
      <c r="I9" s="39" t="s">
        <v>11</v>
      </c>
      <c r="J9" s="39" t="s">
        <v>12</v>
      </c>
      <c r="K9" s="39" t="s">
        <v>13</v>
      </c>
      <c r="L9" s="39" t="s">
        <v>14</v>
      </c>
      <c r="M9" s="46" t="s">
        <v>15</v>
      </c>
      <c r="N9" s="50" t="s">
        <v>24</v>
      </c>
      <c r="O9" s="51"/>
      <c r="P9" s="4" t="s">
        <v>16</v>
      </c>
      <c r="Q9" s="46"/>
      <c r="R9" s="48"/>
    </row>
    <row r="10" spans="1:20" ht="153" customHeight="1" thickBot="1" x14ac:dyDescent="0.3">
      <c r="A10" s="39"/>
      <c r="B10" s="39"/>
      <c r="C10" s="39"/>
      <c r="D10" s="39"/>
      <c r="E10" s="46"/>
      <c r="F10" s="56"/>
      <c r="G10" s="39"/>
      <c r="H10" s="46"/>
      <c r="I10" s="58"/>
      <c r="J10" s="58"/>
      <c r="K10" s="39"/>
      <c r="L10" s="39"/>
      <c r="M10" s="46"/>
      <c r="N10" s="52"/>
      <c r="O10" s="53"/>
      <c r="P10" s="5"/>
      <c r="Q10" s="46"/>
      <c r="R10" s="49"/>
    </row>
    <row r="11" spans="1:20" ht="42" customHeight="1" thickBot="1" x14ac:dyDescent="0.3">
      <c r="A11" s="6"/>
      <c r="B11" s="7" t="s">
        <v>17</v>
      </c>
      <c r="C11" s="7" t="s">
        <v>17</v>
      </c>
      <c r="D11" s="7" t="s">
        <v>17</v>
      </c>
      <c r="E11" s="7" t="s">
        <v>17</v>
      </c>
      <c r="F11" s="8" t="s">
        <v>18</v>
      </c>
      <c r="G11" s="7" t="s">
        <v>17</v>
      </c>
      <c r="H11" s="7" t="s">
        <v>17</v>
      </c>
      <c r="I11" s="7" t="s">
        <v>17</v>
      </c>
      <c r="J11" s="7" t="s">
        <v>17</v>
      </c>
      <c r="K11" s="7" t="s">
        <v>17</v>
      </c>
      <c r="L11" s="7" t="s">
        <v>17</v>
      </c>
      <c r="M11" s="7" t="s">
        <v>17</v>
      </c>
      <c r="N11" s="7" t="s">
        <v>17</v>
      </c>
      <c r="O11" s="8" t="s">
        <v>19</v>
      </c>
      <c r="P11" s="7" t="s">
        <v>17</v>
      </c>
      <c r="Q11" s="28" t="s">
        <v>20</v>
      </c>
      <c r="R11" s="30" t="s">
        <v>21</v>
      </c>
    </row>
    <row r="12" spans="1:20" ht="19.7" customHeight="1" thickBot="1" x14ac:dyDescent="0.3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  <c r="O12" s="9">
        <v>15</v>
      </c>
      <c r="P12" s="9">
        <v>16</v>
      </c>
      <c r="Q12" s="9">
        <v>17</v>
      </c>
      <c r="R12" s="29">
        <v>18</v>
      </c>
    </row>
    <row r="13" spans="1:20" ht="16.5" customHeight="1" x14ac:dyDescent="0.25">
      <c r="A13" s="10" t="s">
        <v>22</v>
      </c>
      <c r="B13" s="11"/>
      <c r="C13" s="11"/>
      <c r="D13" s="11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20" ht="63" x14ac:dyDescent="0.25">
      <c r="A14" s="13" t="s">
        <v>25</v>
      </c>
      <c r="B14" s="32">
        <v>902.5</v>
      </c>
      <c r="C14" s="15">
        <v>5.5</v>
      </c>
      <c r="D14" s="14">
        <v>0</v>
      </c>
      <c r="E14" s="16">
        <f>SUM(B14:D14)</f>
        <v>908</v>
      </c>
      <c r="F14" s="17">
        <f t="shared" ref="F14:F20" si="0">E14/Q14</f>
        <v>60.533333333333331</v>
      </c>
      <c r="G14" s="18">
        <v>0</v>
      </c>
      <c r="H14" s="14">
        <v>18.8</v>
      </c>
      <c r="I14" s="14">
        <v>0</v>
      </c>
      <c r="J14" s="14">
        <v>0</v>
      </c>
      <c r="K14" s="14">
        <v>1.4</v>
      </c>
      <c r="L14" s="14">
        <v>0</v>
      </c>
      <c r="M14" s="14">
        <v>2.7</v>
      </c>
      <c r="N14" s="14">
        <f>SUM(G14:M14)</f>
        <v>22.9</v>
      </c>
      <c r="O14" s="17">
        <f>N14/Q14</f>
        <v>1.5266666666666666</v>
      </c>
      <c r="P14" s="14">
        <f t="shared" ref="P14:P19" si="1">E14+N14</f>
        <v>930.9</v>
      </c>
      <c r="Q14" s="14">
        <v>15</v>
      </c>
      <c r="R14" s="32">
        <f>P14/Q14</f>
        <v>62.059999999999995</v>
      </c>
      <c r="S14" s="19"/>
      <c r="T14" s="19"/>
    </row>
    <row r="15" spans="1:20" ht="31.5" x14ac:dyDescent="0.25">
      <c r="A15" s="20" t="s">
        <v>26</v>
      </c>
      <c r="B15" s="14">
        <v>5522</v>
      </c>
      <c r="C15" s="14">
        <v>139.96</v>
      </c>
      <c r="D15" s="14">
        <v>315</v>
      </c>
      <c r="E15" s="16">
        <f t="shared" ref="E15:E19" si="2">SUM(B15:D15)</f>
        <v>5976.96</v>
      </c>
      <c r="F15" s="17">
        <f t="shared" si="0"/>
        <v>110.68444444444445</v>
      </c>
      <c r="G15" s="18">
        <v>7364.11</v>
      </c>
      <c r="H15" s="14">
        <v>1219.51</v>
      </c>
      <c r="I15" s="14">
        <v>2.77</v>
      </c>
      <c r="J15" s="14">
        <v>0</v>
      </c>
      <c r="K15" s="14">
        <v>47.55</v>
      </c>
      <c r="L15" s="14">
        <v>0</v>
      </c>
      <c r="M15" s="14">
        <v>410.5</v>
      </c>
      <c r="N15" s="14">
        <f t="shared" ref="N15:N19" si="3">SUM(G15:M15)</f>
        <v>9044.4399999999987</v>
      </c>
      <c r="O15" s="17">
        <f t="shared" ref="O15:O19" si="4">N15/Q15</f>
        <v>167.4896296296296</v>
      </c>
      <c r="P15" s="14">
        <f t="shared" si="1"/>
        <v>15021.399999999998</v>
      </c>
      <c r="Q15" s="14">
        <v>54</v>
      </c>
      <c r="R15" s="32">
        <f t="shared" ref="R15:R19" si="5">P15/Q15</f>
        <v>278.17407407407404</v>
      </c>
      <c r="S15" s="19"/>
      <c r="T15" s="19"/>
    </row>
    <row r="16" spans="1:20" ht="63" x14ac:dyDescent="0.25">
      <c r="A16" s="20" t="s">
        <v>27</v>
      </c>
      <c r="B16" s="32">
        <v>746.5</v>
      </c>
      <c r="C16" s="14">
        <v>5.8</v>
      </c>
      <c r="D16" s="14">
        <v>21.9</v>
      </c>
      <c r="E16" s="16">
        <f t="shared" si="2"/>
        <v>774.19999999999993</v>
      </c>
      <c r="F16" s="17">
        <f t="shared" si="0"/>
        <v>6.2214721954355505E-2</v>
      </c>
      <c r="G16" s="18">
        <v>0</v>
      </c>
      <c r="H16" s="14">
        <v>37.6</v>
      </c>
      <c r="I16" s="14">
        <v>0</v>
      </c>
      <c r="J16" s="14">
        <v>0</v>
      </c>
      <c r="K16" s="14">
        <v>47.9</v>
      </c>
      <c r="L16" s="14">
        <v>0</v>
      </c>
      <c r="M16" s="14">
        <v>2.4</v>
      </c>
      <c r="N16" s="14">
        <f t="shared" si="3"/>
        <v>87.9</v>
      </c>
      <c r="O16" s="17">
        <f t="shared" si="4"/>
        <v>7.0636451301832213E-3</v>
      </c>
      <c r="P16" s="14">
        <f>E16+N16</f>
        <v>862.09999999999991</v>
      </c>
      <c r="Q16" s="14">
        <v>12444</v>
      </c>
      <c r="R16" s="32">
        <f t="shared" si="5"/>
        <v>6.9278367084538731E-2</v>
      </c>
      <c r="S16" s="19"/>
      <c r="T16" s="19"/>
    </row>
    <row r="17" spans="1:20" ht="31.5" x14ac:dyDescent="0.25">
      <c r="A17" s="20" t="s">
        <v>28</v>
      </c>
      <c r="B17" s="32">
        <v>2379.8000000000002</v>
      </c>
      <c r="C17" s="14">
        <v>1173</v>
      </c>
      <c r="D17" s="14">
        <v>2327</v>
      </c>
      <c r="E17" s="16">
        <f t="shared" si="2"/>
        <v>5879.8</v>
      </c>
      <c r="F17" s="17">
        <f t="shared" si="0"/>
        <v>0.70416766467065872</v>
      </c>
      <c r="G17" s="18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7">
        <f t="shared" si="4"/>
        <v>0</v>
      </c>
      <c r="P17" s="14">
        <f t="shared" si="1"/>
        <v>5879.8</v>
      </c>
      <c r="Q17" s="14">
        <v>8350</v>
      </c>
      <c r="R17" s="32">
        <f t="shared" si="5"/>
        <v>0.70416766467065872</v>
      </c>
      <c r="S17" s="19"/>
      <c r="T17" s="19"/>
    </row>
    <row r="18" spans="1:20" ht="63" x14ac:dyDescent="0.25">
      <c r="A18" s="20" t="s">
        <v>29</v>
      </c>
      <c r="B18" s="32">
        <v>746.5</v>
      </c>
      <c r="C18" s="14">
        <v>11.7</v>
      </c>
      <c r="D18" s="14">
        <v>17.05</v>
      </c>
      <c r="E18" s="16">
        <f t="shared" si="2"/>
        <v>775.25</v>
      </c>
      <c r="F18" s="17">
        <f t="shared" si="0"/>
        <v>5.1752336448598134E-2</v>
      </c>
      <c r="G18" s="18">
        <v>0</v>
      </c>
      <c r="H18" s="14">
        <v>17.649999999999999</v>
      </c>
      <c r="I18" s="14">
        <v>11.7</v>
      </c>
      <c r="J18" s="14">
        <v>0</v>
      </c>
      <c r="K18" s="14">
        <v>27.15</v>
      </c>
      <c r="L18" s="14">
        <v>0</v>
      </c>
      <c r="M18" s="14">
        <v>24.7</v>
      </c>
      <c r="N18" s="14">
        <f t="shared" si="3"/>
        <v>81.2</v>
      </c>
      <c r="O18" s="17">
        <f t="shared" si="4"/>
        <v>5.4205607476635513E-3</v>
      </c>
      <c r="P18" s="14">
        <f t="shared" si="1"/>
        <v>856.45</v>
      </c>
      <c r="Q18" s="14">
        <v>14980</v>
      </c>
      <c r="R18" s="32">
        <f t="shared" si="5"/>
        <v>5.7172897196261688E-2</v>
      </c>
      <c r="S18" s="19"/>
      <c r="T18" s="19"/>
    </row>
    <row r="19" spans="1:20" ht="31.5" x14ac:dyDescent="0.25">
      <c r="A19" s="21" t="s">
        <v>30</v>
      </c>
      <c r="B19" s="33">
        <v>746.5</v>
      </c>
      <c r="C19" s="22">
        <v>11.7</v>
      </c>
      <c r="D19" s="14">
        <v>17.05</v>
      </c>
      <c r="E19" s="16">
        <f t="shared" si="2"/>
        <v>775.25</v>
      </c>
      <c r="F19" s="17">
        <f t="shared" si="0"/>
        <v>0.3736144578313253</v>
      </c>
      <c r="G19" s="23">
        <f>'[1]2019'!K13/1000</f>
        <v>0</v>
      </c>
      <c r="H19" s="22">
        <v>17.649999999999999</v>
      </c>
      <c r="I19" s="22">
        <v>11.7</v>
      </c>
      <c r="J19" s="22">
        <v>0</v>
      </c>
      <c r="K19" s="22">
        <v>27.15</v>
      </c>
      <c r="L19" s="14">
        <v>0</v>
      </c>
      <c r="M19" s="22">
        <v>24.7</v>
      </c>
      <c r="N19" s="14">
        <f t="shared" si="3"/>
        <v>81.2</v>
      </c>
      <c r="O19" s="17">
        <f t="shared" si="4"/>
        <v>3.9132530120481929E-2</v>
      </c>
      <c r="P19" s="14">
        <f t="shared" si="1"/>
        <v>856.45</v>
      </c>
      <c r="Q19" s="22">
        <v>2075</v>
      </c>
      <c r="R19" s="32">
        <f t="shared" si="5"/>
        <v>0.41274698795180725</v>
      </c>
      <c r="S19" s="19"/>
      <c r="T19" s="19"/>
    </row>
    <row r="20" spans="1:20" ht="42.6" customHeight="1" thickBot="1" x14ac:dyDescent="0.3">
      <c r="A20" s="31" t="s">
        <v>37</v>
      </c>
      <c r="B20" s="24">
        <f>SUM(B14:B19)</f>
        <v>11043.8</v>
      </c>
      <c r="C20" s="24">
        <f>SUM(C14:C19)</f>
        <v>1347.66</v>
      </c>
      <c r="D20" s="24">
        <f>SUM(D14:D19)</f>
        <v>2698.0000000000005</v>
      </c>
      <c r="E20" s="24">
        <f>SUM(E14:E19)</f>
        <v>15089.46</v>
      </c>
      <c r="F20" s="17">
        <f t="shared" si="0"/>
        <v>0.3979497863811382</v>
      </c>
      <c r="G20" s="24">
        <f t="shared" ref="G20:N20" si="6">SUM(G14:G19)</f>
        <v>7364.11</v>
      </c>
      <c r="H20" s="24">
        <f t="shared" si="6"/>
        <v>1311.21</v>
      </c>
      <c r="I20" s="24">
        <f t="shared" si="6"/>
        <v>26.169999999999998</v>
      </c>
      <c r="J20" s="24">
        <f t="shared" si="6"/>
        <v>0</v>
      </c>
      <c r="K20" s="24">
        <f t="shared" si="6"/>
        <v>151.15</v>
      </c>
      <c r="L20" s="24">
        <f t="shared" si="6"/>
        <v>0</v>
      </c>
      <c r="M20" s="24">
        <f t="shared" si="6"/>
        <v>464.99999999999994</v>
      </c>
      <c r="N20" s="24">
        <f t="shared" si="6"/>
        <v>9317.64</v>
      </c>
      <c r="O20" s="25"/>
      <c r="P20" s="24">
        <f>SUM(P14:P19)</f>
        <v>24407.1</v>
      </c>
      <c r="Q20" s="24">
        <f>SUM(Q14:Q19)</f>
        <v>37918</v>
      </c>
      <c r="R20" s="24">
        <f>SUM(R14:R19)</f>
        <v>341.47743999097736</v>
      </c>
    </row>
    <row r="21" spans="1:20" ht="18.75" x14ac:dyDescent="0.25">
      <c r="A21" s="26" t="s">
        <v>31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</row>
    <row r="22" spans="1:20" ht="18.75" x14ac:dyDescent="0.25">
      <c r="A22" s="26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20" ht="18.75" x14ac:dyDescent="0.25">
      <c r="A23" s="26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20" ht="18.75" x14ac:dyDescent="0.25">
      <c r="A24" s="26" t="s">
        <v>34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20" ht="18.75" x14ac:dyDescent="0.25">
      <c r="A25" s="26" t="s">
        <v>35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20" s="57" customFormat="1" ht="27" customHeight="1" x14ac:dyDescent="0.3"/>
    <row r="27" spans="1:20" s="57" customFormat="1" ht="46.5" hidden="1" customHeight="1" x14ac:dyDescent="0.3"/>
    <row r="28" spans="1:20" s="54" customFormat="1" hidden="1" x14ac:dyDescent="0.25"/>
  </sheetData>
  <mergeCells count="22">
    <mergeCell ref="A28:XFD28"/>
    <mergeCell ref="E9:F10"/>
    <mergeCell ref="G9:G10"/>
    <mergeCell ref="H9:H10"/>
    <mergeCell ref="A26:XFD26"/>
    <mergeCell ref="A27:XFD27"/>
    <mergeCell ref="I9:I10"/>
    <mergeCell ref="J9:J10"/>
    <mergeCell ref="K9:K10"/>
    <mergeCell ref="A3:R3"/>
    <mergeCell ref="A5:R5"/>
    <mergeCell ref="A8:A10"/>
    <mergeCell ref="B8:F8"/>
    <mergeCell ref="G8:O8"/>
    <mergeCell ref="Q8:Q10"/>
    <mergeCell ref="R8:R10"/>
    <mergeCell ref="B9:B10"/>
    <mergeCell ref="C9:C10"/>
    <mergeCell ref="D9:D10"/>
    <mergeCell ref="L9:L10"/>
    <mergeCell ref="M9:M10"/>
    <mergeCell ref="N9:O10"/>
  </mergeCells>
  <pageMargins left="0.78740157480314965" right="3.937007874015748E-2" top="0.55118110236220474" bottom="0.55118110236220474" header="0.11811023622047245" footer="0.11811023622047245"/>
  <pageSetup paperSize="9" scale="5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бухгалтер</dc:creator>
  <cp:lastModifiedBy>Admin</cp:lastModifiedBy>
  <cp:lastPrinted>2020-10-14T05:17:37Z</cp:lastPrinted>
  <dcterms:created xsi:type="dcterms:W3CDTF">2019-12-16T11:43:12Z</dcterms:created>
  <dcterms:modified xsi:type="dcterms:W3CDTF">2020-10-16T05:07:30Z</dcterms:modified>
</cp:coreProperties>
</file>