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'Лист1'!$A$1:$N$235</definedName>
    <definedName name="Excel_BuiltIn_Print_Area" localSheetId="0">'Лист1'!$A$1:$N$235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96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<sst xmlns="http://schemas.openxmlformats.org/spreadsheetml/2006/main" count="317" uniqueCount="130">
  <si>
    <t>Приложение                                                               к постановлению администрации                        городского округа ЗАТО Свободный                    от «29» октября 2020 № 518</t>
  </si>
  <si>
    <t>Приложение № 2
к муниципальной программе                       "Развитие городского хозяйства"</t>
  </si>
  <si>
    <t>ПЛАН</t>
  </si>
  <si>
    <t xml:space="preserve">мероприятий по выполнению муниципальной  программы </t>
  </si>
  <si>
    <t>"Развитие городского хозяйства"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</si>
  <si>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</si>
  <si>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</si>
  <si>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</si>
  <si>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</si>
  <si>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</si>
  <si>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</si>
  <si>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</si>
  <si>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</si>
  <si>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</si>
  <si>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</si>
  <si>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</si>
  <si>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</si>
  <si>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</si>
  <si>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</si>
  <si>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</si>
  <si>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1.</t>
  </si>
  <si>
    <t xml:space="preserve">Всего по муниципальной  программе, в том числе:       </t>
  </si>
  <si>
    <t xml:space="preserve">Администрация городского округа ЗАТО Свободный, МКУ "СМЗ" </t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</si>
  <si>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</si>
  <si>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</si>
  <si>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</si>
  <si>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</si>
  <si>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</si>
  <si>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 xml:space="preserve">Капитальные вложения                                            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</si>
  <si>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</si>
  <si>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</si>
  <si>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</si>
  <si>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  </t>
  </si>
  <si>
    <t>2.</t>
  </si>
  <si>
    <r>
      <rPr>
        <sz val="14"/>
        <rFont val="Times New Roman"/>
        <family val="1"/>
      </rPr>
      <t xml:space="preserve">Всего по подпрограмме 1. «Обеспечение качества условий проживания населения и улучшения жилищных условий":                                </t>
    </r>
    <r>
      <rPr>
        <b/>
        <sz val="10"/>
        <rFont val="Times New Roman"/>
        <family val="1"/>
      </rPr>
      <t xml:space="preserve"> </t>
    </r>
  </si>
  <si>
    <t xml:space="preserve">Администрация городского округа ЗАТО Свободный </t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</si>
  <si>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</si>
  <si>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</si>
  <si>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</si>
  <si>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</si>
  <si>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</si>
  <si>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</rPr>
      <t xml:space="preserve"> </t>
    </r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</si>
  <si>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</si>
  <si>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</si>
  <si>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>2.3.1.</t>
  </si>
  <si>
    <t xml:space="preserve">Обеспечение проведения  ремонта в муниципальном жилищном фонде.                                 </t>
  </si>
  <si>
    <t>П.5</t>
  </si>
  <si>
    <t>внебюджетные источники</t>
  </si>
  <si>
    <t>2.3.2.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</si>
  <si>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</si>
  <si>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>П.6</t>
  </si>
  <si>
    <t xml:space="preserve">Задача 2.  Повышение энергоэффективности использования энергетических ресурсов в жилищной сфере                                                                              </t>
  </si>
  <si>
    <t>2.3.3.</t>
  </si>
  <si>
    <t xml:space="preserve">Оснащение индивидуальными приборами учета  муниципальных квартир городского округа ЗАТО Свободный  </t>
  </si>
  <si>
    <t>П.8</t>
  </si>
  <si>
    <t>Задача 3. Исполнение иных полномочий в жилищной сфере</t>
  </si>
  <si>
    <t>2.3.4.</t>
  </si>
  <si>
    <t>Обеспечение исполнения иных полномочий в жилищной сфере</t>
  </si>
  <si>
    <t>П.10</t>
  </si>
  <si>
    <t>3.</t>
  </si>
  <si>
    <t xml:space="preserve">Всего по подпрограмме 2   "Развитие коммунальной инфраструктуры"              </t>
  </si>
  <si>
    <t>3.1.</t>
  </si>
  <si>
    <r>
      <rPr>
        <sz val="12"/>
        <rFont val="Times New Roman"/>
        <family val="1"/>
      </rP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</rPr>
      <t xml:space="preserve"> </t>
    </r>
  </si>
  <si>
    <t>3.1.1.</t>
  </si>
  <si>
    <t>Строительство комплекса очистных сооружений бытовой канализации, модернизация котельной</t>
  </si>
  <si>
    <t>Администрация городского округа ЗАТО Свободный</t>
  </si>
  <si>
    <t>П.21</t>
  </si>
  <si>
    <t>3.1.2.</t>
  </si>
  <si>
    <r>
      <rPr>
        <sz val="12"/>
        <rFont val="Times New Roman"/>
        <family val="1"/>
      </rPr>
      <t xml:space="preserve">Устройство уличного освещения       </t>
    </r>
    <r>
      <rPr>
        <b/>
        <sz val="10"/>
        <rFont val="Times New Roman"/>
        <family val="1"/>
      </rPr>
      <t xml:space="preserve"> </t>
    </r>
  </si>
  <si>
    <t>3.1.3.</t>
  </si>
  <si>
    <t>Строительство коллектора</t>
  </si>
  <si>
    <t>3.2.</t>
  </si>
  <si>
    <t>3.3.</t>
  </si>
  <si>
    <t xml:space="preserve">Всего по направлению «Прочие нужды» в том числе:     </t>
  </si>
  <si>
    <t>Цель 1. Повышение надежности систем и качества предоставляемых коммунальных услуг</t>
  </si>
  <si>
    <t>Задача 1. Обеспечение развития коммунальных систем и повышение качества предоставляемых коммунальных услуг</t>
  </si>
  <si>
    <t>3.3.1.</t>
  </si>
  <si>
    <r>
      <rPr>
        <sz val="12"/>
        <rFont val="Times New Roman"/>
        <family val="1"/>
      </rPr>
      <t xml:space="preserve">Обеспечение проведения капитального ремонта  и модернизации 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</rPr>
      <t xml:space="preserve"> </t>
    </r>
  </si>
  <si>
    <t>П.14            П.15          П.17</t>
  </si>
  <si>
    <t>Задача 2.  Повышение энергоэффективности использования энергетических ресурсов  в коммунальной сфере</t>
  </si>
  <si>
    <t>3.3.2.</t>
  </si>
  <si>
    <t>Установка частотного преобразования на оборудовании котельной №88,89</t>
  </si>
  <si>
    <t xml:space="preserve">Администрация городского округа ЗАТО Свободный  </t>
  </si>
  <si>
    <t>П.19</t>
  </si>
  <si>
    <t>3.3.3.</t>
  </si>
  <si>
    <t>Установка узла учета природного газа</t>
  </si>
  <si>
    <t>3.3.4.</t>
  </si>
  <si>
    <t>Устройство резервной скважины</t>
  </si>
  <si>
    <t>Задача 3. Исполнение иных полномочий в сфере коммунального хозяйства</t>
  </si>
  <si>
    <t>3.3.5.</t>
  </si>
  <si>
    <t>Обеспечение исполнения иных полномочий в сфере коммунального хозяйства</t>
  </si>
  <si>
    <t>4.</t>
  </si>
  <si>
    <t xml:space="preserve">Всего по подпрограмме 3  "Формирование современной городской среды", в том числе:  </t>
  </si>
  <si>
    <t>4.1.</t>
  </si>
  <si>
    <t>4.2.</t>
  </si>
  <si>
    <t>4.3.</t>
  </si>
  <si>
    <t xml:space="preserve">Всего по направлению «Прочие нужды» в том числе:                </t>
  </si>
  <si>
    <t xml:space="preserve">Цель 1.  Повышение уровня благоустройства городского округа 
</t>
  </si>
  <si>
    <t>Задача 1. Обеспечение санитарно-эпидемиологического состояния и благоустройства территории городского округа</t>
  </si>
  <si>
    <t>4.3.1.</t>
  </si>
  <si>
    <t>Обеспечение выполнения благоустройства территории и санитарно-эпидемиологического состояния</t>
  </si>
  <si>
    <t>Администрация городского округа ЗАТО Свободный, МКУ "СМЗ"</t>
  </si>
  <si>
    <t>П.25</t>
  </si>
  <si>
    <t>5.</t>
  </si>
  <si>
    <t xml:space="preserve">Всего по подпрограмме  4   "Развитие дорожной деятельности",  в том числе:                              </t>
  </si>
  <si>
    <t>5.1.</t>
  </si>
  <si>
    <t>5.2.</t>
  </si>
  <si>
    <t>5.3.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</si>
  <si>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</rPr>
      <t xml:space="preserve"> </t>
    </r>
  </si>
  <si>
    <t>Цель 1.Сохранение и развитие автомобильных дорог и улично-дорожной сети</t>
  </si>
  <si>
    <t>Задача 1.  Обеспечение проведения ремонта и повышения качества содержания автомобильных дорог и улично-дорожной сети</t>
  </si>
  <si>
    <t>5.3.1.</t>
  </si>
  <si>
    <t xml:space="preserve">Ремонт поъездной автомобильной дороги             </t>
  </si>
  <si>
    <t>5.3.2.</t>
  </si>
  <si>
    <t xml:space="preserve">Обеспечение содержания  дорог и улично-дорожной сети  </t>
  </si>
  <si>
    <t>П.30</t>
  </si>
  <si>
    <t>5.3.3.</t>
  </si>
  <si>
    <t xml:space="preserve">Капитальный ремонт улично-дорожной сети                  </t>
  </si>
  <si>
    <t>П.31</t>
  </si>
  <si>
    <t>6.</t>
  </si>
  <si>
    <t xml:space="preserve">Всего по подпрограмме  5.   "Энергосбережение и повышение энергоэффективности  систем коммунальной инфраструктуры",  в том числе:                              </t>
  </si>
  <si>
    <t>6.1.</t>
  </si>
  <si>
    <t>Цель 1. Повышение энергоэффективности систем коммунальной инфраструктуры</t>
  </si>
  <si>
    <t>Задача 1.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</si>
  <si>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6.1.1.</t>
  </si>
  <si>
    <t xml:space="preserve">Модернизация котельной путем установки котла мощностью                  6 МВт, Котельная № 88, 89
</t>
  </si>
  <si>
    <t>6.1.2.</t>
  </si>
  <si>
    <t>Установка блочно-модульного ЦРП-6/0,04 Кв</t>
  </si>
  <si>
    <t>6.2.</t>
  </si>
  <si>
    <t>6.3.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</si>
</sst>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"/>
    <numFmt numFmtId="167" formatCode="dd/mmm"/>
    <numFmt numFmtId="168" formatCode="@"/>
    <numFmt numFmtId="169" formatCode="0.00"/>
  </numFmts>
  <fonts count="9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8"/>
      <color indexed="8"/>
      <name val="Tahoma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2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4" fontId="2" fillId="0" borderId="2" xfId="0" applyFont="1" applyFill="1" applyBorder="1" applyAlignment="1">
      <alignment horizontal="center" vertical="top" wrapText="1"/>
    </xf>
    <xf numFmtId="164" fontId="0" fillId="0" borderId="2" xfId="0" applyFont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vertical="top" wrapText="1"/>
    </xf>
    <xf numFmtId="164" fontId="4" fillId="2" borderId="2" xfId="0" applyFont="1" applyFill="1" applyBorder="1" applyAlignment="1">
      <alignment horizontal="center" vertical="top" wrapText="1"/>
    </xf>
    <xf numFmtId="164" fontId="2" fillId="2" borderId="2" xfId="0" applyFont="1" applyFill="1" applyBorder="1" applyAlignment="1">
      <alignment horizontal="center" vertical="top" wrapText="1"/>
    </xf>
    <xf numFmtId="166" fontId="2" fillId="2" borderId="2" xfId="0" applyNumberFormat="1" applyFont="1" applyFill="1" applyBorder="1" applyAlignment="1">
      <alignment horizontal="center" vertical="top" wrapText="1"/>
    </xf>
    <xf numFmtId="166" fontId="2" fillId="0" borderId="4" xfId="0" applyNumberFormat="1" applyFont="1" applyFill="1" applyBorder="1" applyAlignment="1">
      <alignment horizontal="center" vertical="top" wrapText="1"/>
    </xf>
    <xf numFmtId="166" fontId="0" fillId="0" borderId="0" xfId="0" applyNumberFormat="1" applyFont="1" applyBorder="1" applyAlignment="1">
      <alignment/>
    </xf>
    <xf numFmtId="165" fontId="2" fillId="0" borderId="2" xfId="0" applyNumberFormat="1" applyFont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center" vertical="top" wrapText="1"/>
    </xf>
    <xf numFmtId="164" fontId="2" fillId="3" borderId="2" xfId="0" applyFont="1" applyFill="1" applyBorder="1" applyAlignment="1">
      <alignment horizontal="left" vertical="top" wrapText="1"/>
    </xf>
    <xf numFmtId="164" fontId="0" fillId="3" borderId="2" xfId="0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 vertical="top" wrapText="1"/>
    </xf>
    <xf numFmtId="164" fontId="2" fillId="3" borderId="2" xfId="0" applyFont="1" applyFill="1" applyBorder="1" applyAlignment="1">
      <alignment horizontal="center" vertical="top" wrapText="1"/>
    </xf>
    <xf numFmtId="165" fontId="2" fillId="4" borderId="2" xfId="0" applyNumberFormat="1" applyFont="1" applyFill="1" applyBorder="1" applyAlignment="1">
      <alignment horizontal="center" vertical="top" wrapText="1"/>
    </xf>
    <xf numFmtId="164" fontId="4" fillId="4" borderId="2" xfId="0" applyFont="1" applyFill="1" applyBorder="1" applyAlignment="1">
      <alignment horizontal="left" vertical="top" wrapText="1"/>
    </xf>
    <xf numFmtId="164" fontId="2" fillId="4" borderId="2" xfId="0" applyFont="1" applyFill="1" applyBorder="1" applyAlignment="1">
      <alignment horizontal="center" vertical="top" wrapText="1"/>
    </xf>
    <xf numFmtId="166" fontId="2" fillId="4" borderId="2" xfId="0" applyNumberFormat="1" applyFont="1" applyFill="1" applyBorder="1" applyAlignment="1">
      <alignment horizontal="center" vertical="top" wrapText="1"/>
    </xf>
    <xf numFmtId="167" fontId="2" fillId="4" borderId="2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165" fontId="2" fillId="5" borderId="2" xfId="0" applyNumberFormat="1" applyFont="1" applyFill="1" applyBorder="1" applyAlignment="1">
      <alignment horizontal="center" vertical="top" wrapText="1"/>
    </xf>
    <xf numFmtId="164" fontId="2" fillId="5" borderId="0" xfId="0" applyFont="1" applyFill="1" applyAlignment="1">
      <alignment horizontal="left" vertical="top" wrapText="1"/>
    </xf>
    <xf numFmtId="164" fontId="2" fillId="5" borderId="2" xfId="0" applyFont="1" applyFill="1" applyBorder="1" applyAlignment="1">
      <alignment horizontal="center" vertical="top" wrapText="1"/>
    </xf>
    <xf numFmtId="166" fontId="2" fillId="5" borderId="2" xfId="0" applyNumberFormat="1" applyFont="1" applyFill="1" applyBorder="1" applyAlignment="1">
      <alignment horizontal="center" vertical="top" wrapText="1"/>
    </xf>
    <xf numFmtId="167" fontId="2" fillId="5" borderId="2" xfId="0" applyNumberFormat="1" applyFont="1" applyFill="1" applyBorder="1" applyAlignment="1">
      <alignment horizontal="center" vertical="top" wrapText="1"/>
    </xf>
    <xf numFmtId="165" fontId="2" fillId="5" borderId="3" xfId="0" applyNumberFormat="1" applyFont="1" applyFill="1" applyBorder="1" applyAlignment="1">
      <alignment horizontal="center" vertical="top" wrapText="1"/>
    </xf>
    <xf numFmtId="164" fontId="2" fillId="5" borderId="3" xfId="0" applyFont="1" applyFill="1" applyBorder="1" applyAlignment="1">
      <alignment horizontal="left" vertical="top" wrapText="1"/>
    </xf>
    <xf numFmtId="164" fontId="2" fillId="5" borderId="2" xfId="0" applyFont="1" applyFill="1" applyBorder="1" applyAlignment="1">
      <alignment horizontal="left" vertical="top" wrapText="1"/>
    </xf>
    <xf numFmtId="164" fontId="2" fillId="0" borderId="5" xfId="0" applyFont="1" applyBorder="1" applyAlignment="1">
      <alignment horizontal="center" vertical="top" wrapText="1"/>
    </xf>
    <xf numFmtId="164" fontId="2" fillId="0" borderId="5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4" fillId="4" borderId="6" xfId="0" applyFont="1" applyFill="1" applyBorder="1" applyAlignment="1">
      <alignment vertical="top" wrapText="1"/>
    </xf>
    <xf numFmtId="164" fontId="0" fillId="4" borderId="6" xfId="0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 vertical="top" wrapText="1"/>
    </xf>
    <xf numFmtId="164" fontId="2" fillId="4" borderId="6" xfId="0" applyFont="1" applyFill="1" applyBorder="1" applyAlignment="1">
      <alignment horizontal="center" vertical="top" wrapText="1"/>
    </xf>
    <xf numFmtId="165" fontId="2" fillId="6" borderId="2" xfId="0" applyNumberFormat="1" applyFont="1" applyFill="1" applyBorder="1" applyAlignment="1">
      <alignment horizontal="center" vertical="top" wrapText="1"/>
    </xf>
    <xf numFmtId="164" fontId="2" fillId="6" borderId="2" xfId="0" applyFont="1" applyFill="1" applyBorder="1" applyAlignment="1">
      <alignment vertical="top" wrapText="1"/>
    </xf>
    <xf numFmtId="164" fontId="2" fillId="6" borderId="2" xfId="0" applyFont="1" applyFill="1" applyBorder="1" applyAlignment="1">
      <alignment horizontal="center" vertical="top" wrapText="1"/>
    </xf>
    <xf numFmtId="166" fontId="2" fillId="6" borderId="2" xfId="0" applyNumberFormat="1" applyFont="1" applyFill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/>
    </xf>
    <xf numFmtId="164" fontId="2" fillId="6" borderId="2" xfId="0" applyFont="1" applyFill="1" applyBorder="1" applyAlignment="1">
      <alignment horizontal="left" vertical="top" wrapText="1"/>
    </xf>
    <xf numFmtId="168" fontId="2" fillId="6" borderId="2" xfId="0" applyNumberFormat="1" applyFont="1" applyFill="1" applyBorder="1" applyAlignment="1">
      <alignment horizontal="center" vertical="top" wrapText="1"/>
    </xf>
    <xf numFmtId="164" fontId="2" fillId="6" borderId="2" xfId="0" applyFont="1" applyFill="1" applyBorder="1" applyAlignment="1">
      <alignment horizontal="left" vertical="center" wrapText="1"/>
    </xf>
    <xf numFmtId="169" fontId="2" fillId="0" borderId="2" xfId="0" applyNumberFormat="1" applyFont="1" applyBorder="1" applyAlignment="1">
      <alignment horizontal="center" vertical="top" wrapText="1"/>
    </xf>
    <xf numFmtId="164" fontId="0" fillId="4" borderId="2" xfId="0" applyFont="1" applyFill="1" applyBorder="1" applyAlignment="1">
      <alignment horizontal="center"/>
    </xf>
    <xf numFmtId="165" fontId="6" fillId="0" borderId="3" xfId="0" applyNumberFormat="1" applyFont="1" applyBorder="1" applyAlignment="1">
      <alignment horizontal="center" vertical="top" wrapText="1"/>
    </xf>
    <xf numFmtId="165" fontId="2" fillId="6" borderId="2" xfId="0" applyNumberFormat="1" applyFont="1" applyFill="1" applyBorder="1" applyAlignment="1">
      <alignment horizontal="left" vertical="top" wrapText="1"/>
    </xf>
    <xf numFmtId="164" fontId="2" fillId="6" borderId="0" xfId="0" applyFont="1" applyFill="1" applyAlignment="1">
      <alignment horizontal="left" vertical="top" wrapText="1"/>
    </xf>
    <xf numFmtId="164" fontId="2" fillId="6" borderId="2" xfId="0" applyFont="1" applyFill="1" applyBorder="1" applyAlignment="1">
      <alignment horizontal="center"/>
    </xf>
    <xf numFmtId="164" fontId="2" fillId="6" borderId="2" xfId="0" applyFont="1" applyFill="1" applyBorder="1" applyAlignment="1">
      <alignment horizontal="left" wrapText="1"/>
    </xf>
    <xf numFmtId="166" fontId="2" fillId="6" borderId="2" xfId="0" applyNumberFormat="1" applyFont="1" applyFill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5"/>
  <sheetViews>
    <sheetView tabSelected="1" workbookViewId="0" topLeftCell="A1">
      <selection activeCell="K1" sqref="K1"/>
    </sheetView>
  </sheetViews>
  <sheetFormatPr defaultColWidth="9.00390625" defaultRowHeight="12.75"/>
  <cols>
    <col min="1" max="1" width="6.75390625" style="1" customWidth="1"/>
    <col min="2" max="2" width="37.75390625" style="1" customWidth="1"/>
    <col min="3" max="3" width="19.25390625" style="1" customWidth="1"/>
    <col min="4" max="4" width="11.125" style="1" customWidth="1"/>
    <col min="5" max="6" width="10.25390625" style="1" customWidth="1"/>
    <col min="7" max="7" width="10.50390625" style="2" customWidth="1"/>
    <col min="8" max="8" width="11.125" style="1" customWidth="1"/>
    <col min="9" max="9" width="11.50390625" style="1" customWidth="1"/>
    <col min="10" max="13" width="11.00390625" style="1" customWidth="1"/>
    <col min="14" max="14" width="14.00390625" style="1" customWidth="1"/>
    <col min="15" max="15" width="26.875" style="1" customWidth="1"/>
    <col min="16" max="16384" width="9.125" style="1" customWidth="1"/>
  </cols>
  <sheetData>
    <row r="1" spans="1:14" ht="67.5" customHeight="1">
      <c r="A1" s="3"/>
      <c r="B1" s="3"/>
      <c r="C1" s="3"/>
      <c r="D1" s="3"/>
      <c r="E1" s="3"/>
      <c r="F1" s="4"/>
      <c r="G1" s="4"/>
      <c r="H1" s="4"/>
      <c r="I1" s="4"/>
      <c r="J1" s="4"/>
      <c r="K1" s="5" t="s">
        <v>0</v>
      </c>
      <c r="L1" s="5"/>
      <c r="M1" s="5"/>
      <c r="N1" s="5"/>
    </row>
    <row r="2" spans="1:14" ht="12" customHeigh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6"/>
      <c r="M2" s="6"/>
      <c r="N2" s="6"/>
    </row>
    <row r="3" spans="1:14" ht="54" customHeight="1">
      <c r="A3" s="3"/>
      <c r="B3" s="3"/>
      <c r="C3" s="3"/>
      <c r="D3" s="3"/>
      <c r="E3" s="3"/>
      <c r="F3" s="7"/>
      <c r="G3" s="7"/>
      <c r="H3" s="7"/>
      <c r="I3" s="7"/>
      <c r="J3" s="7"/>
      <c r="K3" s="5" t="s">
        <v>1</v>
      </c>
      <c r="L3" s="5"/>
      <c r="M3" s="5"/>
      <c r="N3" s="5"/>
    </row>
    <row r="4" spans="1:14" ht="18.75" customHeight="1">
      <c r="A4" s="3"/>
      <c r="B4" s="3"/>
      <c r="C4" s="3"/>
      <c r="D4" s="3"/>
      <c r="E4" s="3"/>
      <c r="F4" s="7"/>
      <c r="G4" s="7"/>
      <c r="H4" s="7"/>
      <c r="I4" s="7"/>
      <c r="J4" s="7"/>
      <c r="K4" s="7"/>
      <c r="L4" s="8"/>
      <c r="M4" s="8"/>
      <c r="N4" s="8"/>
    </row>
    <row r="5" spans="1:14" ht="15.75" customHeight="1">
      <c r="A5" s="3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customHeight="1">
      <c r="A6" s="3"/>
      <c r="B6" s="6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3"/>
      <c r="B7" s="6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.75">
      <c r="A8" s="3"/>
      <c r="B8" s="3"/>
      <c r="C8" s="9"/>
      <c r="D8" s="9"/>
      <c r="E8" s="9"/>
      <c r="F8" s="9"/>
      <c r="G8" s="9"/>
      <c r="H8" s="9"/>
      <c r="I8" s="9"/>
      <c r="J8" s="10"/>
      <c r="K8" s="10"/>
      <c r="L8" s="10"/>
      <c r="M8" s="10"/>
      <c r="N8" s="3"/>
    </row>
    <row r="9" spans="1:14" ht="134.25" customHeight="1">
      <c r="A9" s="11" t="s">
        <v>5</v>
      </c>
      <c r="B9" s="12" t="s">
        <v>6</v>
      </c>
      <c r="C9" s="11" t="s">
        <v>7</v>
      </c>
      <c r="D9" s="11" t="s">
        <v>8</v>
      </c>
      <c r="E9" s="11"/>
      <c r="F9" s="11"/>
      <c r="G9" s="11"/>
      <c r="H9" s="11"/>
      <c r="I9" s="11"/>
      <c r="J9" s="11"/>
      <c r="K9" s="11"/>
      <c r="L9" s="11"/>
      <c r="M9" s="11"/>
      <c r="N9" s="11" t="s">
        <v>9</v>
      </c>
    </row>
    <row r="10" spans="1:14" ht="19.5" customHeight="1">
      <c r="A10" s="11"/>
      <c r="B10" s="12"/>
      <c r="C10" s="11"/>
      <c r="D10" s="11" t="s">
        <v>10</v>
      </c>
      <c r="E10" s="11" t="s">
        <v>11</v>
      </c>
      <c r="F10" s="11" t="s">
        <v>12</v>
      </c>
      <c r="G10" s="13" t="s">
        <v>13</v>
      </c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11"/>
    </row>
    <row r="11" spans="1:14" ht="15.75">
      <c r="A11" s="11"/>
      <c r="B11" s="11">
        <v>2</v>
      </c>
      <c r="C11" s="14">
        <v>3</v>
      </c>
      <c r="D11" s="11">
        <v>4</v>
      </c>
      <c r="E11" s="11">
        <v>5</v>
      </c>
      <c r="F11" s="11">
        <v>6</v>
      </c>
      <c r="G11" s="13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</row>
    <row r="12" spans="1:16" ht="65.25" customHeight="1">
      <c r="A12" s="15" t="s">
        <v>20</v>
      </c>
      <c r="B12" s="16" t="s">
        <v>21</v>
      </c>
      <c r="C12" s="17" t="s">
        <v>22</v>
      </c>
      <c r="D12" s="18">
        <f aca="true" t="shared" si="0" ref="D12:D16">SUM(E12:M12)</f>
        <v>759175.0212500002</v>
      </c>
      <c r="E12" s="18">
        <f>SUM(E14:E16)</f>
        <v>102721.1</v>
      </c>
      <c r="F12" s="18">
        <f>SUM(F13:F16)</f>
        <v>86294.5</v>
      </c>
      <c r="G12" s="18">
        <f>SUM(G13:G16)</f>
        <v>89302.4499</v>
      </c>
      <c r="H12" s="18">
        <f>SUM(H13:H16)</f>
        <v>132095.70908</v>
      </c>
      <c r="I12" s="18">
        <f>SUM(I13:I16)</f>
        <v>150514.98815000002</v>
      </c>
      <c r="J12" s="18">
        <f>SUM(J13:J16)</f>
        <v>55314.38725</v>
      </c>
      <c r="K12" s="18">
        <f>SUM(K13:K16)</f>
        <v>47643.96229</v>
      </c>
      <c r="L12" s="18">
        <f>SUM(L13:L16)</f>
        <v>47643.96229</v>
      </c>
      <c r="M12" s="18">
        <f>SUM(M13:M16)</f>
        <v>47643.96229</v>
      </c>
      <c r="N12" s="17"/>
      <c r="O12" s="19"/>
      <c r="P12" s="20"/>
    </row>
    <row r="13" spans="1:16" ht="17.25" customHeight="1">
      <c r="A13" s="21"/>
      <c r="B13" s="11" t="s">
        <v>23</v>
      </c>
      <c r="C13" s="14"/>
      <c r="D13" s="22">
        <f t="shared" si="0"/>
        <v>0</v>
      </c>
      <c r="E13" s="23">
        <f aca="true" t="shared" si="1" ref="E13:E14">SUM(E33+E77+E141+E168)</f>
        <v>0</v>
      </c>
      <c r="F13" s="23">
        <f aca="true" t="shared" si="2" ref="F13:F14">SUM(F33+F77+F141+F168)</f>
        <v>0</v>
      </c>
      <c r="G13" s="22">
        <f aca="true" t="shared" si="3" ref="G13:G14">SUM(G33+G77+G141+G168)</f>
        <v>0</v>
      </c>
      <c r="H13" s="23">
        <f>SUM(H33+H77+H141+H168)</f>
        <v>0</v>
      </c>
      <c r="I13" s="23">
        <f>SUM(I33+I77+I141+I168)</f>
        <v>0</v>
      </c>
      <c r="J13" s="23">
        <f>SUM(J33+J77+J141+J168)</f>
        <v>0</v>
      </c>
      <c r="K13" s="23">
        <f>SUM(K33+K77+K141+K168)</f>
        <v>0</v>
      </c>
      <c r="L13" s="23">
        <f>SUM(L33+L77+L141+L168)</f>
        <v>0</v>
      </c>
      <c r="M13" s="23">
        <f>SUM(M33+M77+M141+M168)</f>
        <v>0</v>
      </c>
      <c r="N13" s="11"/>
      <c r="O13" s="19"/>
      <c r="P13" s="20"/>
    </row>
    <row r="14" spans="1:16" ht="20.25" customHeight="1">
      <c r="A14" s="21"/>
      <c r="B14" s="11" t="s">
        <v>24</v>
      </c>
      <c r="C14" s="14"/>
      <c r="D14" s="22">
        <f t="shared" si="0"/>
        <v>28434.899999999998</v>
      </c>
      <c r="E14" s="23">
        <f t="shared" si="1"/>
        <v>3858.7999999999997</v>
      </c>
      <c r="F14" s="23">
        <f t="shared" si="2"/>
        <v>196.8</v>
      </c>
      <c r="G14" s="22">
        <f t="shared" si="3"/>
        <v>201.5</v>
      </c>
      <c r="H14" s="23">
        <f>H19+H24+H29</f>
        <v>23056.800000000003</v>
      </c>
      <c r="I14" s="23">
        <f>I19+I24+I29</f>
        <v>213.1</v>
      </c>
      <c r="J14" s="23">
        <f>J19+J24+J29</f>
        <v>220</v>
      </c>
      <c r="K14" s="23">
        <f>K19+K24+K29</f>
        <v>229.3</v>
      </c>
      <c r="L14" s="23">
        <f>L19+L24+L29</f>
        <v>229.3</v>
      </c>
      <c r="M14" s="23">
        <f>M19+M24+M29</f>
        <v>229.3</v>
      </c>
      <c r="N14" s="11"/>
      <c r="O14" s="19"/>
      <c r="P14" s="20"/>
    </row>
    <row r="15" spans="1:16" ht="17.25" customHeight="1">
      <c r="A15" s="21"/>
      <c r="B15" s="11" t="s">
        <v>25</v>
      </c>
      <c r="C15" s="14"/>
      <c r="D15" s="22">
        <f t="shared" si="0"/>
        <v>730740.1212500001</v>
      </c>
      <c r="E15" s="23">
        <f>SUM(E20+E30+E25)</f>
        <v>98862.3</v>
      </c>
      <c r="F15" s="23">
        <f>SUM(F20+F30+F25)</f>
        <v>86097.7</v>
      </c>
      <c r="G15" s="22">
        <f>SUM(G20+G30+G25)</f>
        <v>89100.9499</v>
      </c>
      <c r="H15" s="23">
        <f>SUM(H20+H30+H25)</f>
        <v>109038.90908000001</v>
      </c>
      <c r="I15" s="23">
        <f>SUM(I20+I30+I25)</f>
        <v>150301.88815</v>
      </c>
      <c r="J15" s="23">
        <f>SUM(J20+J30+J25)</f>
        <v>55094.38725</v>
      </c>
      <c r="K15" s="23">
        <f>SUM(K20+K30+K25)</f>
        <v>47414.66229</v>
      </c>
      <c r="L15" s="23">
        <f>SUM(L20+L30+L25)</f>
        <v>47414.66229</v>
      </c>
      <c r="M15" s="23">
        <f>SUM(M20+M30+M25)</f>
        <v>47414.66229</v>
      </c>
      <c r="N15" s="11"/>
      <c r="O15" s="19"/>
      <c r="P15" s="20"/>
    </row>
    <row r="16" spans="1:16" ht="15.75" customHeight="1">
      <c r="A16" s="21"/>
      <c r="B16" s="11" t="s">
        <v>26</v>
      </c>
      <c r="C16" s="14"/>
      <c r="D16" s="22">
        <f t="shared" si="0"/>
        <v>0</v>
      </c>
      <c r="E16" s="23">
        <f>SUM(E36+E80+E144+E171)</f>
        <v>0</v>
      </c>
      <c r="F16" s="23">
        <f>SUM(F36+F80+F144+F171)</f>
        <v>0</v>
      </c>
      <c r="G16" s="22">
        <f>SUM(G36+G80+G144+G171)</f>
        <v>0</v>
      </c>
      <c r="H16" s="23">
        <f>SUM(H36+H80+H144+H171)</f>
        <v>0</v>
      </c>
      <c r="I16" s="23">
        <f>SUM(I36+I80+I144+I171)</f>
        <v>0</v>
      </c>
      <c r="J16" s="23">
        <f>SUM(J36+J80+J144+J171)</f>
        <v>0</v>
      </c>
      <c r="K16" s="23">
        <f>SUM(K36+K80+K144+K171)</f>
        <v>0</v>
      </c>
      <c r="L16" s="23">
        <f>SUM(L36+L80+L144+L171)</f>
        <v>0</v>
      </c>
      <c r="M16" s="23">
        <f>SUM(M36+M80+M144+M171)</f>
        <v>0</v>
      </c>
      <c r="N16" s="11"/>
      <c r="O16" s="19"/>
      <c r="P16" s="20"/>
    </row>
    <row r="17" spans="1:16" ht="20.25" customHeight="1">
      <c r="A17" s="24" t="s">
        <v>27</v>
      </c>
      <c r="B17" s="25" t="s">
        <v>28</v>
      </c>
      <c r="C17" s="26"/>
      <c r="D17" s="27">
        <f>SUM(D18+D19+D20+D21)</f>
        <v>252690.05619</v>
      </c>
      <c r="E17" s="27">
        <f>SUM(E18+E19+E20+E21)</f>
        <v>29523.3</v>
      </c>
      <c r="F17" s="27">
        <f>SUM(F18+F19+F20+F21)</f>
        <v>37390.3</v>
      </c>
      <c r="G17" s="27">
        <f>SUM(G18+G19+G20+G21)</f>
        <v>43774.28981</v>
      </c>
      <c r="H17" s="27">
        <f>SUM(H18+H19+H20+H21)</f>
        <v>64739.670730000005</v>
      </c>
      <c r="I17" s="27">
        <f>SUM(I18+I19+I20+I21)</f>
        <v>62358.49565</v>
      </c>
      <c r="J17" s="27">
        <f>SUM(J18+J19+J20+J21)</f>
        <v>3726</v>
      </c>
      <c r="K17" s="27">
        <f>SUM(K18+K19+K20+K21)</f>
        <v>3726</v>
      </c>
      <c r="L17" s="27">
        <f>SUM(L18+L19+L20+L21)</f>
        <v>3726</v>
      </c>
      <c r="M17" s="27">
        <f>SUM(M18+M19+M20+M21)</f>
        <v>3726</v>
      </c>
      <c r="N17" s="28"/>
      <c r="O17" s="19"/>
      <c r="P17" s="20"/>
    </row>
    <row r="18" spans="1:16" ht="16.5" customHeight="1">
      <c r="A18" s="21"/>
      <c r="B18" s="11" t="s">
        <v>23</v>
      </c>
      <c r="C18" s="14"/>
      <c r="D18" s="23">
        <f>SUM(D38+D82+D146+D173)</f>
        <v>0</v>
      </c>
      <c r="E18" s="23">
        <f aca="true" t="shared" si="4" ref="E18:E19">SUM(E38+E82+E146+E173)</f>
        <v>0</v>
      </c>
      <c r="F18" s="23">
        <f aca="true" t="shared" si="5" ref="F18:F19">SUM(F38+F82+F146+F173)</f>
        <v>0</v>
      </c>
      <c r="G18" s="22">
        <f aca="true" t="shared" si="6" ref="G18:G19">SUM(G38+G82+G146+G173)</f>
        <v>0</v>
      </c>
      <c r="H18" s="23">
        <f>SUM(H38+H82+H146+H173)</f>
        <v>0</v>
      </c>
      <c r="I18" s="23">
        <f aca="true" t="shared" si="7" ref="I18:I19">SUM(I38+I82+I146+I173)</f>
        <v>0</v>
      </c>
      <c r="J18" s="23">
        <f aca="true" t="shared" si="8" ref="J18:J19">SUM(J38+J82+J146+J173)</f>
        <v>0</v>
      </c>
      <c r="K18" s="23">
        <f aca="true" t="shared" si="9" ref="K18:K19">SUM(K38+K82+K146+K173)</f>
        <v>0</v>
      </c>
      <c r="L18" s="23">
        <f aca="true" t="shared" si="10" ref="L18:L19">SUM(L38+L82+L146+L173)</f>
        <v>0</v>
      </c>
      <c r="M18" s="23">
        <f aca="true" t="shared" si="11" ref="M18:M19">SUM(M38+M82+M146+M173)</f>
        <v>0</v>
      </c>
      <c r="N18" s="11"/>
      <c r="O18" s="19"/>
      <c r="P18" s="20"/>
    </row>
    <row r="19" spans="1:16" ht="20.25" customHeight="1">
      <c r="A19" s="21"/>
      <c r="B19" s="11" t="s">
        <v>24</v>
      </c>
      <c r="C19" s="14"/>
      <c r="D19" s="23">
        <f>SUM(D39+D83+D147+D174+D211)</f>
        <v>13299.6</v>
      </c>
      <c r="E19" s="23">
        <f t="shared" si="4"/>
        <v>0</v>
      </c>
      <c r="F19" s="23">
        <f t="shared" si="5"/>
        <v>0</v>
      </c>
      <c r="G19" s="22">
        <f t="shared" si="6"/>
        <v>0</v>
      </c>
      <c r="H19" s="23">
        <f>H39+H83+H147+H174+H211</f>
        <v>13299.6</v>
      </c>
      <c r="I19" s="23">
        <f t="shared" si="7"/>
        <v>0</v>
      </c>
      <c r="J19" s="23">
        <f t="shared" si="8"/>
        <v>0</v>
      </c>
      <c r="K19" s="23">
        <f t="shared" si="9"/>
        <v>0</v>
      </c>
      <c r="L19" s="23">
        <f t="shared" si="10"/>
        <v>0</v>
      </c>
      <c r="M19" s="23">
        <f t="shared" si="11"/>
        <v>0</v>
      </c>
      <c r="N19" s="11"/>
      <c r="O19" s="19"/>
      <c r="P19" s="20"/>
    </row>
    <row r="20" spans="1:16" ht="20.25" customHeight="1">
      <c r="A20" s="21"/>
      <c r="B20" s="11" t="s">
        <v>25</v>
      </c>
      <c r="C20" s="14"/>
      <c r="D20" s="23">
        <f>D40+D84+D148+D175+D212</f>
        <v>239390.45619</v>
      </c>
      <c r="E20" s="23">
        <f>E40+E84+E148+E175+E219</f>
        <v>29523.3</v>
      </c>
      <c r="F20" s="23">
        <f>F40+F84+F148+F175+F219</f>
        <v>37390.3</v>
      </c>
      <c r="G20" s="23">
        <f>G40+G84+G148+G175+G219</f>
        <v>43774.28981</v>
      </c>
      <c r="H20" s="23">
        <f>H40+H84+H148+H175+H219</f>
        <v>51440.07073000001</v>
      </c>
      <c r="I20" s="23">
        <f>I40+I84+I148+I175+I219</f>
        <v>62358.49565</v>
      </c>
      <c r="J20" s="23">
        <f>J40+J84+J148+J175+J219</f>
        <v>3726</v>
      </c>
      <c r="K20" s="23">
        <f>K40+K84+K148+K175+K219</f>
        <v>3726</v>
      </c>
      <c r="L20" s="23">
        <f>L40+L84+L148+L175+L219</f>
        <v>3726</v>
      </c>
      <c r="M20" s="23">
        <f>M40+M84+M148+M175+M219</f>
        <v>3726</v>
      </c>
      <c r="N20" s="11"/>
      <c r="O20" s="19"/>
      <c r="P20" s="20"/>
    </row>
    <row r="21" spans="1:16" ht="15" customHeight="1">
      <c r="A21" s="21"/>
      <c r="B21" s="11" t="s">
        <v>26</v>
      </c>
      <c r="C21" s="14"/>
      <c r="D21" s="23">
        <f>SUM(D41+D85+D149+D176)</f>
        <v>0</v>
      </c>
      <c r="E21" s="23">
        <f>SUM(E41+E85+E149+E176)</f>
        <v>0</v>
      </c>
      <c r="F21" s="23">
        <f>SUM(F41+F85+F149+F176)</f>
        <v>0</v>
      </c>
      <c r="G21" s="22">
        <f>SUM(G41+G85+G149+G176)</f>
        <v>0</v>
      </c>
      <c r="H21" s="23">
        <f>SUM(H41+H85+H149+H176)</f>
        <v>0</v>
      </c>
      <c r="I21" s="23">
        <f>SUM(I41+I85+I149+I176)</f>
        <v>0</v>
      </c>
      <c r="J21" s="23">
        <f>SUM(J41+J85+J149+J176)</f>
        <v>0</v>
      </c>
      <c r="K21" s="23">
        <f>SUM(K41+K85+K149+K176)</f>
        <v>0</v>
      </c>
      <c r="L21" s="23">
        <f>SUM(L41+L85+L149+L176)</f>
        <v>0</v>
      </c>
      <c r="M21" s="23">
        <f>SUM(M41+M85+M149+M176)</f>
        <v>0</v>
      </c>
      <c r="N21" s="11"/>
      <c r="O21" s="19"/>
      <c r="P21" s="20"/>
    </row>
    <row r="22" spans="1:16" ht="30.75" customHeight="1">
      <c r="A22" s="24" t="s">
        <v>29</v>
      </c>
      <c r="B22" s="25" t="s">
        <v>30</v>
      </c>
      <c r="C22" s="26"/>
      <c r="D22" s="27">
        <f>SUM(D23+D24+D25+D26)</f>
        <v>0</v>
      </c>
      <c r="E22" s="27">
        <f>SUM(E23+E24+E25+E26)</f>
        <v>0</v>
      </c>
      <c r="F22" s="27">
        <f>SUM(F23+F24+F25+F26)</f>
        <v>0</v>
      </c>
      <c r="G22" s="27">
        <f>SUM(G23+G24+G25+G26)</f>
        <v>0</v>
      </c>
      <c r="H22" s="27">
        <f>SUM(H23+H24+H25+H26)</f>
        <v>0</v>
      </c>
      <c r="I22" s="27">
        <f>SUM(I23+I24+I25+I26)</f>
        <v>0</v>
      </c>
      <c r="J22" s="27">
        <f>SUM(J23+J24+J25+J26)</f>
        <v>0</v>
      </c>
      <c r="K22" s="27">
        <f>SUM(K23+K24+K25+K26)</f>
        <v>0</v>
      </c>
      <c r="L22" s="27">
        <f>SUM(L23+L24+L25+L26)</f>
        <v>0</v>
      </c>
      <c r="M22" s="27">
        <f>SUM(M23+M24+M25+M26)</f>
        <v>0</v>
      </c>
      <c r="N22" s="28"/>
      <c r="O22" s="19"/>
      <c r="P22" s="20"/>
    </row>
    <row r="23" spans="1:16" ht="20.25" customHeight="1">
      <c r="A23" s="21"/>
      <c r="B23" s="11" t="s">
        <v>23</v>
      </c>
      <c r="C23" s="14"/>
      <c r="D23" s="23">
        <f aca="true" t="shared" si="12" ref="D23:D26">SUM(D43+D102+D151+D178)</f>
        <v>0</v>
      </c>
      <c r="E23" s="23">
        <f aca="true" t="shared" si="13" ref="E23:E26">SUM(E43+E102+E151+E178)</f>
        <v>0</v>
      </c>
      <c r="F23" s="23">
        <f aca="true" t="shared" si="14" ref="F23:F26">SUM(F43+F102+F151+F178)</f>
        <v>0</v>
      </c>
      <c r="G23" s="22">
        <f aca="true" t="shared" si="15" ref="G23:G26">SUM(G43+G102+G151+G178)</f>
        <v>0</v>
      </c>
      <c r="H23" s="23">
        <f aca="true" t="shared" si="16" ref="H23:H26">SUM(H43+H102+H151+H178)</f>
        <v>0</v>
      </c>
      <c r="I23" s="23">
        <f aca="true" t="shared" si="17" ref="I23:I26">SUM(I43+I102+I151+I178)</f>
        <v>0</v>
      </c>
      <c r="J23" s="23">
        <f aca="true" t="shared" si="18" ref="J23:J26">SUM(J43+J102+J151+J178)</f>
        <v>0</v>
      </c>
      <c r="K23" s="23">
        <f aca="true" t="shared" si="19" ref="K23:K26">SUM(K43+K102+K151+K178)</f>
        <v>0</v>
      </c>
      <c r="L23" s="23">
        <f aca="true" t="shared" si="20" ref="L23:L26">SUM(L43+L102+L151+L178)</f>
        <v>0</v>
      </c>
      <c r="M23" s="23">
        <f aca="true" t="shared" si="21" ref="M23:M26">SUM(M43+M102+M151+M178)</f>
        <v>0</v>
      </c>
      <c r="N23" s="11"/>
      <c r="O23" s="19"/>
      <c r="P23" s="20"/>
    </row>
    <row r="24" spans="1:16" ht="20.25" customHeight="1">
      <c r="A24" s="21"/>
      <c r="B24" s="11" t="s">
        <v>24</v>
      </c>
      <c r="C24" s="14"/>
      <c r="D24" s="23">
        <f t="shared" si="12"/>
        <v>0</v>
      </c>
      <c r="E24" s="23">
        <f t="shared" si="13"/>
        <v>0</v>
      </c>
      <c r="F24" s="23">
        <f t="shared" si="14"/>
        <v>0</v>
      </c>
      <c r="G24" s="22">
        <f t="shared" si="15"/>
        <v>0</v>
      </c>
      <c r="H24" s="23">
        <f t="shared" si="16"/>
        <v>0</v>
      </c>
      <c r="I24" s="23">
        <f t="shared" si="17"/>
        <v>0</v>
      </c>
      <c r="J24" s="23">
        <f t="shared" si="18"/>
        <v>0</v>
      </c>
      <c r="K24" s="23">
        <f t="shared" si="19"/>
        <v>0</v>
      </c>
      <c r="L24" s="23">
        <f t="shared" si="20"/>
        <v>0</v>
      </c>
      <c r="M24" s="23">
        <f t="shared" si="21"/>
        <v>0</v>
      </c>
      <c r="N24" s="11"/>
      <c r="O24" s="19"/>
      <c r="P24" s="20"/>
    </row>
    <row r="25" spans="1:16" ht="20.25" customHeight="1">
      <c r="A25" s="21"/>
      <c r="B25" s="11" t="s">
        <v>25</v>
      </c>
      <c r="C25" s="14"/>
      <c r="D25" s="23">
        <f t="shared" si="12"/>
        <v>0</v>
      </c>
      <c r="E25" s="23">
        <f t="shared" si="13"/>
        <v>0</v>
      </c>
      <c r="F25" s="23">
        <f t="shared" si="14"/>
        <v>0</v>
      </c>
      <c r="G25" s="22">
        <f t="shared" si="15"/>
        <v>0</v>
      </c>
      <c r="H25" s="23">
        <f t="shared" si="16"/>
        <v>0</v>
      </c>
      <c r="I25" s="23">
        <f t="shared" si="17"/>
        <v>0</v>
      </c>
      <c r="J25" s="23">
        <f t="shared" si="18"/>
        <v>0</v>
      </c>
      <c r="K25" s="23">
        <f t="shared" si="19"/>
        <v>0</v>
      </c>
      <c r="L25" s="23">
        <f t="shared" si="20"/>
        <v>0</v>
      </c>
      <c r="M25" s="23">
        <f t="shared" si="21"/>
        <v>0</v>
      </c>
      <c r="N25" s="11"/>
      <c r="O25" s="19"/>
      <c r="P25" s="20"/>
    </row>
    <row r="26" spans="1:16" ht="20.25" customHeight="1">
      <c r="A26" s="21"/>
      <c r="B26" s="11" t="s">
        <v>26</v>
      </c>
      <c r="C26" s="14"/>
      <c r="D26" s="23">
        <f t="shared" si="12"/>
        <v>0</v>
      </c>
      <c r="E26" s="23">
        <f t="shared" si="13"/>
        <v>0</v>
      </c>
      <c r="F26" s="23">
        <f t="shared" si="14"/>
        <v>0</v>
      </c>
      <c r="G26" s="22">
        <f t="shared" si="15"/>
        <v>0</v>
      </c>
      <c r="H26" s="23">
        <f t="shared" si="16"/>
        <v>0</v>
      </c>
      <c r="I26" s="23">
        <f t="shared" si="17"/>
        <v>0</v>
      </c>
      <c r="J26" s="23">
        <f t="shared" si="18"/>
        <v>0</v>
      </c>
      <c r="K26" s="23">
        <f t="shared" si="19"/>
        <v>0</v>
      </c>
      <c r="L26" s="23">
        <f t="shared" si="20"/>
        <v>0</v>
      </c>
      <c r="M26" s="23">
        <f t="shared" si="21"/>
        <v>0</v>
      </c>
      <c r="N26" s="11"/>
      <c r="O26" s="19"/>
      <c r="P26" s="20"/>
    </row>
    <row r="27" spans="1:16" ht="20.25" customHeight="1">
      <c r="A27" s="24" t="s">
        <v>31</v>
      </c>
      <c r="B27" s="25" t="s">
        <v>32</v>
      </c>
      <c r="C27" s="26"/>
      <c r="D27" s="27">
        <f>SUM(D28:D31)</f>
        <v>506484.96506</v>
      </c>
      <c r="E27" s="27">
        <f>SUM(E28:E31)</f>
        <v>73197.8</v>
      </c>
      <c r="F27" s="27">
        <f>SUM(F28:F31)</f>
        <v>48904.2</v>
      </c>
      <c r="G27" s="27">
        <f>SUM(G28:G31)</f>
        <v>45528.160090000005</v>
      </c>
      <c r="H27" s="27">
        <f>SUM(H28:H31)</f>
        <v>67356.03835</v>
      </c>
      <c r="I27" s="27">
        <f>SUM(I28:I31)</f>
        <v>88156.49250000001</v>
      </c>
      <c r="J27" s="27">
        <f>SUM(J28:J31)</f>
        <v>51588.38725</v>
      </c>
      <c r="K27" s="27">
        <f>SUM(K28:K31)</f>
        <v>43917.96229</v>
      </c>
      <c r="L27" s="27">
        <f>SUM(L28:L31)</f>
        <v>43917.96229</v>
      </c>
      <c r="M27" s="27">
        <f>SUM(M28:M31)</f>
        <v>43917.96229</v>
      </c>
      <c r="N27" s="28"/>
      <c r="O27" s="19"/>
      <c r="P27" s="20"/>
    </row>
    <row r="28" spans="1:16" ht="20.25" customHeight="1">
      <c r="A28" s="21"/>
      <c r="B28" s="11" t="s">
        <v>23</v>
      </c>
      <c r="C28" s="14"/>
      <c r="D28" s="23">
        <f>SUM(D48+D107+D156+D183)</f>
        <v>0</v>
      </c>
      <c r="E28" s="23">
        <f aca="true" t="shared" si="22" ref="E28:E29">SUM(E48+E107+E156+E183)</f>
        <v>0</v>
      </c>
      <c r="F28" s="23">
        <f aca="true" t="shared" si="23" ref="F28:F29">SUM(F48+F107+F156+F183)</f>
        <v>0</v>
      </c>
      <c r="G28" s="22">
        <f aca="true" t="shared" si="24" ref="G28:G29">SUM(G48+G107+G156+G183)</f>
        <v>0</v>
      </c>
      <c r="H28" s="23">
        <f>SUM(H48+H107+H156+H183)</f>
        <v>0</v>
      </c>
      <c r="I28" s="23">
        <f aca="true" t="shared" si="25" ref="I28:I29">SUM(I48+I107+I156+I183)</f>
        <v>0</v>
      </c>
      <c r="J28" s="23">
        <f aca="true" t="shared" si="26" ref="J28:J29">SUM(J48+J107+J156+J183)</f>
        <v>0</v>
      </c>
      <c r="K28" s="23">
        <f aca="true" t="shared" si="27" ref="K28:K29">SUM(K48+K107+K156+K183)</f>
        <v>0</v>
      </c>
      <c r="L28" s="23">
        <f aca="true" t="shared" si="28" ref="L28:L29">SUM(L48+L107+L156+L183)</f>
        <v>0</v>
      </c>
      <c r="M28" s="23">
        <f aca="true" t="shared" si="29" ref="M28:M29">SUM(M48+M107+M156+M183)</f>
        <v>0</v>
      </c>
      <c r="N28" s="11"/>
      <c r="O28" s="19"/>
      <c r="P28" s="20"/>
    </row>
    <row r="29" spans="1:16" ht="20.25" customHeight="1">
      <c r="A29" s="21"/>
      <c r="B29" s="11" t="s">
        <v>24</v>
      </c>
      <c r="C29" s="14"/>
      <c r="D29" s="23">
        <f>SUM(D49+D108+D184+D157)</f>
        <v>15135.300000000001</v>
      </c>
      <c r="E29" s="23">
        <f t="shared" si="22"/>
        <v>3858.7999999999997</v>
      </c>
      <c r="F29" s="23">
        <f t="shared" si="23"/>
        <v>196.8</v>
      </c>
      <c r="G29" s="22">
        <f t="shared" si="24"/>
        <v>201.5</v>
      </c>
      <c r="H29" s="23">
        <f>H49+H108+H157+H184+H233</f>
        <v>9757.2</v>
      </c>
      <c r="I29" s="23">
        <f t="shared" si="25"/>
        <v>213.1</v>
      </c>
      <c r="J29" s="23">
        <f t="shared" si="26"/>
        <v>220</v>
      </c>
      <c r="K29" s="23">
        <f t="shared" si="27"/>
        <v>229.3</v>
      </c>
      <c r="L29" s="23">
        <f t="shared" si="28"/>
        <v>229.3</v>
      </c>
      <c r="M29" s="23">
        <f t="shared" si="29"/>
        <v>229.3</v>
      </c>
      <c r="N29" s="11"/>
      <c r="O29" s="19"/>
      <c r="P29" s="20"/>
    </row>
    <row r="30" spans="1:16" ht="20.25" customHeight="1">
      <c r="A30" s="21"/>
      <c r="B30" s="11" t="s">
        <v>25</v>
      </c>
      <c r="C30" s="14"/>
      <c r="D30" s="23">
        <f>D50+D109+D158+D185+D234</f>
        <v>491349.66506</v>
      </c>
      <c r="E30" s="23">
        <f>SUM(E50+E109+E185+E158)</f>
        <v>69339</v>
      </c>
      <c r="F30" s="23">
        <f>SUM(F50+F109+F185+F158)</f>
        <v>48707.399999999994</v>
      </c>
      <c r="G30" s="22">
        <f>SUM(G50+G109+G185+G158)+G234</f>
        <v>45326.660090000005</v>
      </c>
      <c r="H30" s="23">
        <f>SUM(H50+H109+H185+H158+H234)</f>
        <v>57598.838350000005</v>
      </c>
      <c r="I30" s="23">
        <f>SUM(I50+I109+I185+I158)+I234</f>
        <v>87943.3925</v>
      </c>
      <c r="J30" s="23">
        <f>SUM(J50+J109+J185+J158)+J234</f>
        <v>51368.38725</v>
      </c>
      <c r="K30" s="23">
        <f>SUM(K50+K109+K185+K158)+K234</f>
        <v>43688.66229</v>
      </c>
      <c r="L30" s="23">
        <f>SUM(L50+L109+L185+L158)+L234</f>
        <v>43688.66229</v>
      </c>
      <c r="M30" s="23">
        <f>SUM(M50+M109+M185+M158)+M234</f>
        <v>43688.66229</v>
      </c>
      <c r="N30" s="11"/>
      <c r="O30" s="19"/>
      <c r="P30" s="20"/>
    </row>
    <row r="31" spans="1:16" ht="21" customHeight="1">
      <c r="A31" s="21"/>
      <c r="B31" s="11" t="s">
        <v>26</v>
      </c>
      <c r="C31" s="14"/>
      <c r="D31" s="23">
        <f>SUM(D51+D110+D159+D186)</f>
        <v>0</v>
      </c>
      <c r="E31" s="23">
        <f>SUM(E51+E110+E159+E186)</f>
        <v>0</v>
      </c>
      <c r="F31" s="23">
        <f>SUM(F51+F110+F159+F186)</f>
        <v>0</v>
      </c>
      <c r="G31" s="22">
        <f>SUM(G51+G110+G159+G186)</f>
        <v>0</v>
      </c>
      <c r="H31" s="23">
        <f>SUM(H51+H110+H159+H186)</f>
        <v>0</v>
      </c>
      <c r="I31" s="23">
        <f>SUM(I51+I110+I159+I186)</f>
        <v>0</v>
      </c>
      <c r="J31" s="23">
        <f>SUM(J51+J110+J159+J186)</f>
        <v>0</v>
      </c>
      <c r="K31" s="23">
        <f>SUM(K51+K110+K159+K186)</f>
        <v>0</v>
      </c>
      <c r="L31" s="23">
        <f>SUM(L51+L110+L159+L186)</f>
        <v>0</v>
      </c>
      <c r="M31" s="23">
        <f>SUM(M51+M110+M159+M186)</f>
        <v>0</v>
      </c>
      <c r="N31" s="11"/>
      <c r="O31" s="19"/>
      <c r="P31" s="20"/>
    </row>
    <row r="32" spans="1:16" ht="93" customHeight="1">
      <c r="A32" s="29" t="s">
        <v>33</v>
      </c>
      <c r="B32" s="30" t="s">
        <v>34</v>
      </c>
      <c r="C32" s="31" t="s">
        <v>35</v>
      </c>
      <c r="D32" s="32">
        <f>SUM(D33:D36)</f>
        <v>126599.63805</v>
      </c>
      <c r="E32" s="32">
        <f>SUM(E33:E36)</f>
        <v>15801</v>
      </c>
      <c r="F32" s="32">
        <f>SUM(F33:F36)</f>
        <v>12084.7</v>
      </c>
      <c r="G32" s="32">
        <f>SUM(G33:G36)</f>
        <v>11833.65657</v>
      </c>
      <c r="H32" s="32">
        <f>SUM(H33:H36)</f>
        <v>14915.83877</v>
      </c>
      <c r="I32" s="32">
        <f>SUM(I33:I36)</f>
        <v>16167.64959</v>
      </c>
      <c r="J32" s="32">
        <f>SUM(J33:J36)</f>
        <v>13724.19828</v>
      </c>
      <c r="K32" s="32">
        <f>SUM(K33:K36)</f>
        <v>14024.19828</v>
      </c>
      <c r="L32" s="32">
        <f>SUM(L33:L36)</f>
        <v>14024.19828</v>
      </c>
      <c r="M32" s="32">
        <f>SUM(M33:M36)</f>
        <v>14024.19828</v>
      </c>
      <c r="N32" s="33"/>
      <c r="O32" s="19"/>
      <c r="P32" s="20"/>
    </row>
    <row r="33" spans="1:16" ht="16.5" customHeight="1">
      <c r="A33" s="21"/>
      <c r="B33" s="11" t="s">
        <v>23</v>
      </c>
      <c r="C33" s="14"/>
      <c r="D33" s="23">
        <f aca="true" t="shared" si="30" ref="D33:D36">SUM(D38+D43+D48)</f>
        <v>0</v>
      </c>
      <c r="E33" s="23">
        <f aca="true" t="shared" si="31" ref="E33:E36">SUM(E38+E43+E48)</f>
        <v>0</v>
      </c>
      <c r="F33" s="23">
        <f aca="true" t="shared" si="32" ref="F33:F36">SUM(F38+F43+F48)</f>
        <v>0</v>
      </c>
      <c r="G33" s="22">
        <f aca="true" t="shared" si="33" ref="G33:G36">SUM(G38+G43+G48)</f>
        <v>0</v>
      </c>
      <c r="H33" s="23">
        <f aca="true" t="shared" si="34" ref="H33:H36">SUM(H38+H43+H48)</f>
        <v>0</v>
      </c>
      <c r="I33" s="23">
        <f aca="true" t="shared" si="35" ref="I33:I36">SUM(I38+I43+I48)</f>
        <v>0</v>
      </c>
      <c r="J33" s="23">
        <f aca="true" t="shared" si="36" ref="J33:J36">SUM(J38+J43+J48)</f>
        <v>0</v>
      </c>
      <c r="K33" s="23">
        <f aca="true" t="shared" si="37" ref="K33:K36">SUM(K38+K43+K48)</f>
        <v>0</v>
      </c>
      <c r="L33" s="23">
        <f aca="true" t="shared" si="38" ref="L33:L36">SUM(L38+L43+L48)</f>
        <v>0</v>
      </c>
      <c r="M33" s="23">
        <f aca="true" t="shared" si="39" ref="M33:M36">SUM(M38+M43+M48)</f>
        <v>0</v>
      </c>
      <c r="N33" s="11"/>
      <c r="O33" s="19"/>
      <c r="P33" s="20"/>
    </row>
    <row r="34" spans="1:16" ht="15" customHeight="1">
      <c r="A34" s="21"/>
      <c r="B34" s="11" t="s">
        <v>24</v>
      </c>
      <c r="C34" s="14"/>
      <c r="D34" s="23">
        <f t="shared" si="30"/>
        <v>0</v>
      </c>
      <c r="E34" s="23">
        <f t="shared" si="31"/>
        <v>0</v>
      </c>
      <c r="F34" s="23">
        <f t="shared" si="32"/>
        <v>0</v>
      </c>
      <c r="G34" s="22">
        <f t="shared" si="33"/>
        <v>0</v>
      </c>
      <c r="H34" s="23">
        <f t="shared" si="34"/>
        <v>0</v>
      </c>
      <c r="I34" s="23">
        <f t="shared" si="35"/>
        <v>0</v>
      </c>
      <c r="J34" s="23">
        <f t="shared" si="36"/>
        <v>0</v>
      </c>
      <c r="K34" s="23">
        <f t="shared" si="37"/>
        <v>0</v>
      </c>
      <c r="L34" s="23">
        <f t="shared" si="38"/>
        <v>0</v>
      </c>
      <c r="M34" s="23">
        <f t="shared" si="39"/>
        <v>0</v>
      </c>
      <c r="N34" s="11"/>
      <c r="O34" s="19"/>
      <c r="P34" s="20"/>
    </row>
    <row r="35" spans="1:16" ht="16.5" customHeight="1">
      <c r="A35" s="21"/>
      <c r="B35" s="11" t="s">
        <v>25</v>
      </c>
      <c r="C35" s="14"/>
      <c r="D35" s="23">
        <f t="shared" si="30"/>
        <v>126599.63805</v>
      </c>
      <c r="E35" s="23">
        <f t="shared" si="31"/>
        <v>15801</v>
      </c>
      <c r="F35" s="23">
        <f t="shared" si="32"/>
        <v>12084.7</v>
      </c>
      <c r="G35" s="22">
        <f t="shared" si="33"/>
        <v>11833.65657</v>
      </c>
      <c r="H35" s="23">
        <f t="shared" si="34"/>
        <v>14915.83877</v>
      </c>
      <c r="I35" s="23">
        <f t="shared" si="35"/>
        <v>16167.64959</v>
      </c>
      <c r="J35" s="23">
        <f t="shared" si="36"/>
        <v>13724.19828</v>
      </c>
      <c r="K35" s="23">
        <f t="shared" si="37"/>
        <v>14024.19828</v>
      </c>
      <c r="L35" s="23">
        <f t="shared" si="38"/>
        <v>14024.19828</v>
      </c>
      <c r="M35" s="23">
        <f t="shared" si="39"/>
        <v>14024.19828</v>
      </c>
      <c r="N35" s="11"/>
      <c r="O35" s="19"/>
      <c r="P35" s="20"/>
    </row>
    <row r="36" spans="1:16" ht="16.5" customHeight="1">
      <c r="A36" s="21"/>
      <c r="B36" s="11" t="s">
        <v>26</v>
      </c>
      <c r="C36" s="14"/>
      <c r="D36" s="23">
        <f t="shared" si="30"/>
        <v>0</v>
      </c>
      <c r="E36" s="23">
        <f t="shared" si="31"/>
        <v>0</v>
      </c>
      <c r="F36" s="23">
        <f t="shared" si="32"/>
        <v>0</v>
      </c>
      <c r="G36" s="22">
        <f t="shared" si="33"/>
        <v>0</v>
      </c>
      <c r="H36" s="23">
        <f t="shared" si="34"/>
        <v>0</v>
      </c>
      <c r="I36" s="23">
        <f t="shared" si="35"/>
        <v>0</v>
      </c>
      <c r="J36" s="23">
        <f t="shared" si="36"/>
        <v>0</v>
      </c>
      <c r="K36" s="23">
        <f t="shared" si="37"/>
        <v>0</v>
      </c>
      <c r="L36" s="23">
        <f t="shared" si="38"/>
        <v>0</v>
      </c>
      <c r="M36" s="23">
        <f t="shared" si="39"/>
        <v>0</v>
      </c>
      <c r="N36" s="11"/>
      <c r="O36" s="19"/>
      <c r="P36" s="20"/>
    </row>
    <row r="37" spans="1:16" ht="48" customHeight="1">
      <c r="A37" s="24" t="s">
        <v>36</v>
      </c>
      <c r="B37" s="25" t="s">
        <v>37</v>
      </c>
      <c r="C37" s="26"/>
      <c r="D37" s="27">
        <f>SUM(D38+D39+D40+D41)</f>
        <v>0</v>
      </c>
      <c r="E37" s="27">
        <f>SUM(E38+E39+E40+E41)</f>
        <v>0</v>
      </c>
      <c r="F37" s="27">
        <f>SUM(F38+F39+F40+F41)</f>
        <v>0</v>
      </c>
      <c r="G37" s="27">
        <f>SUM(G38+G39+G40+G41)</f>
        <v>0</v>
      </c>
      <c r="H37" s="27">
        <f>SUM(H38+H39+H40+H41)</f>
        <v>0</v>
      </c>
      <c r="I37" s="27">
        <f>SUM(I38+I39+I40+I41)</f>
        <v>0</v>
      </c>
      <c r="J37" s="27">
        <f>SUM(J38+J39+J40+J41)</f>
        <v>0</v>
      </c>
      <c r="K37" s="27">
        <f>SUM(K38+K39+K40+K41)</f>
        <v>0</v>
      </c>
      <c r="L37" s="27">
        <f>SUM(L38+L39+L40+L41)</f>
        <v>0</v>
      </c>
      <c r="M37" s="27">
        <f>SUM(M38+M39+M40+M41)</f>
        <v>0</v>
      </c>
      <c r="N37" s="28"/>
      <c r="O37" s="19"/>
      <c r="P37" s="20"/>
    </row>
    <row r="38" spans="1:16" ht="16.5" customHeight="1">
      <c r="A38" s="21"/>
      <c r="B38" s="11" t="s">
        <v>23</v>
      </c>
      <c r="C38" s="14"/>
      <c r="D38" s="23">
        <v>0</v>
      </c>
      <c r="E38" s="23">
        <v>0</v>
      </c>
      <c r="F38" s="23">
        <v>0</v>
      </c>
      <c r="G38" s="22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11"/>
      <c r="O38" s="19"/>
      <c r="P38" s="20"/>
    </row>
    <row r="39" spans="1:16" ht="14.25" customHeight="1">
      <c r="A39" s="21"/>
      <c r="B39" s="11" t="s">
        <v>24</v>
      </c>
      <c r="C39" s="14"/>
      <c r="D39" s="23">
        <v>0</v>
      </c>
      <c r="E39" s="23">
        <v>0</v>
      </c>
      <c r="F39" s="23">
        <v>0</v>
      </c>
      <c r="G39" s="22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11"/>
      <c r="O39" s="19"/>
      <c r="P39" s="20"/>
    </row>
    <row r="40" spans="1:16" ht="15.75" customHeight="1">
      <c r="A40" s="21"/>
      <c r="B40" s="11" t="s">
        <v>25</v>
      </c>
      <c r="C40" s="14"/>
      <c r="D40" s="23">
        <v>0</v>
      </c>
      <c r="E40" s="23">
        <v>0</v>
      </c>
      <c r="F40" s="23">
        <v>0</v>
      </c>
      <c r="G40" s="22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11"/>
      <c r="O40" s="19"/>
      <c r="P40" s="20"/>
    </row>
    <row r="41" spans="1:16" ht="17.25" customHeight="1">
      <c r="A41" s="21"/>
      <c r="B41" s="11" t="s">
        <v>26</v>
      </c>
      <c r="C41" s="14"/>
      <c r="D41" s="23">
        <v>0</v>
      </c>
      <c r="E41" s="23">
        <v>0</v>
      </c>
      <c r="F41" s="23">
        <v>0</v>
      </c>
      <c r="G41" s="22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11"/>
      <c r="O41" s="19"/>
      <c r="P41" s="20"/>
    </row>
    <row r="42" spans="1:16" ht="63.75" customHeight="1">
      <c r="A42" s="24" t="s">
        <v>38</v>
      </c>
      <c r="B42" s="25" t="s">
        <v>39</v>
      </c>
      <c r="C42" s="26"/>
      <c r="D42" s="27">
        <f>SUM(D43+D44+D45+D46)</f>
        <v>0</v>
      </c>
      <c r="E42" s="27">
        <f>SUM(E43+E44+E45+E46)</f>
        <v>0</v>
      </c>
      <c r="F42" s="27">
        <f>SUM(F43+F44+F45+F46)</f>
        <v>0</v>
      </c>
      <c r="G42" s="27">
        <f>SUM(G43+G44+G45+G46)</f>
        <v>0</v>
      </c>
      <c r="H42" s="27">
        <f>SUM(H43+H44+H45+H46)</f>
        <v>0</v>
      </c>
      <c r="I42" s="27">
        <f>SUM(I43+I44+I45+I46)</f>
        <v>0</v>
      </c>
      <c r="J42" s="27">
        <f>SUM(J43+J44+J45+J46)</f>
        <v>0</v>
      </c>
      <c r="K42" s="27">
        <f>SUM(K43+K44+K45+K46)</f>
        <v>0</v>
      </c>
      <c r="L42" s="27">
        <f>SUM(L43+L44+L45+L46)</f>
        <v>0</v>
      </c>
      <c r="M42" s="27">
        <f>SUM(M43+M44+M45+M46)</f>
        <v>0</v>
      </c>
      <c r="N42" s="28"/>
      <c r="O42" s="19"/>
      <c r="P42" s="20"/>
    </row>
    <row r="43" spans="1:16" ht="18.75" customHeight="1">
      <c r="A43" s="21"/>
      <c r="B43" s="11" t="s">
        <v>23</v>
      </c>
      <c r="C43" s="14"/>
      <c r="D43" s="23">
        <v>0</v>
      </c>
      <c r="E43" s="23">
        <v>0</v>
      </c>
      <c r="F43" s="23">
        <v>0</v>
      </c>
      <c r="G43" s="22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11"/>
      <c r="O43" s="19"/>
      <c r="P43" s="20"/>
    </row>
    <row r="44" spans="1:16" ht="20.25" customHeight="1">
      <c r="A44" s="21"/>
      <c r="B44" s="11" t="s">
        <v>24</v>
      </c>
      <c r="C44" s="14"/>
      <c r="D44" s="23">
        <v>0</v>
      </c>
      <c r="E44" s="23">
        <v>0</v>
      </c>
      <c r="F44" s="23">
        <v>0</v>
      </c>
      <c r="G44" s="22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11"/>
      <c r="O44" s="19"/>
      <c r="P44" s="20"/>
    </row>
    <row r="45" spans="1:16" ht="20.25" customHeight="1">
      <c r="A45" s="21"/>
      <c r="B45" s="11" t="s">
        <v>25</v>
      </c>
      <c r="C45" s="14"/>
      <c r="D45" s="23">
        <v>0</v>
      </c>
      <c r="E45" s="23">
        <v>0</v>
      </c>
      <c r="F45" s="23">
        <v>0</v>
      </c>
      <c r="G45" s="22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11"/>
      <c r="O45" s="19"/>
      <c r="P45" s="20"/>
    </row>
    <row r="46" spans="1:16" ht="20.25" customHeight="1">
      <c r="A46" s="21"/>
      <c r="B46" s="11" t="s">
        <v>26</v>
      </c>
      <c r="C46" s="14"/>
      <c r="D46" s="23">
        <v>0</v>
      </c>
      <c r="E46" s="23">
        <v>0</v>
      </c>
      <c r="F46" s="23">
        <v>0</v>
      </c>
      <c r="G46" s="22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11"/>
      <c r="O46" s="19"/>
      <c r="P46" s="20"/>
    </row>
    <row r="47" spans="1:16" ht="32.25" customHeight="1">
      <c r="A47" s="24" t="s">
        <v>40</v>
      </c>
      <c r="B47" s="25" t="s">
        <v>41</v>
      </c>
      <c r="C47" s="26"/>
      <c r="D47" s="27">
        <f>SUM(D48:D51)</f>
        <v>126599.63805</v>
      </c>
      <c r="E47" s="27">
        <f>SUM(E48:E51)</f>
        <v>15801</v>
      </c>
      <c r="F47" s="27">
        <f>SUM(F48:F51)</f>
        <v>12084.7</v>
      </c>
      <c r="G47" s="27">
        <f>SUM(G48:G51)</f>
        <v>11833.65657</v>
      </c>
      <c r="H47" s="27">
        <f>SUM(H48:H51)</f>
        <v>14915.83877</v>
      </c>
      <c r="I47" s="27">
        <f>SUM(I48:I51)</f>
        <v>16167.64959</v>
      </c>
      <c r="J47" s="27">
        <f>SUM(J48:J51)</f>
        <v>13724.19828</v>
      </c>
      <c r="K47" s="27">
        <f>SUM(K48:K51)</f>
        <v>14024.19828</v>
      </c>
      <c r="L47" s="27">
        <f>SUM(L48:L51)</f>
        <v>14024.19828</v>
      </c>
      <c r="M47" s="27">
        <f>SUM(M48:M51)</f>
        <v>14024.19828</v>
      </c>
      <c r="N47" s="28"/>
      <c r="O47" s="19"/>
      <c r="P47" s="20"/>
    </row>
    <row r="48" spans="1:16" ht="20.25" customHeight="1">
      <c r="A48" s="21"/>
      <c r="B48" s="11" t="s">
        <v>23</v>
      </c>
      <c r="C48" s="14"/>
      <c r="D48" s="23">
        <f aca="true" t="shared" si="40" ref="D48:D51">SUM(E48:M48)</f>
        <v>0</v>
      </c>
      <c r="E48" s="23">
        <f aca="true" t="shared" si="41" ref="E48:E51">SUM(E55+E60+E66+E72)</f>
        <v>0</v>
      </c>
      <c r="F48" s="23">
        <f aca="true" t="shared" si="42" ref="F48:F51">SUM(F55+F60+F66+F72)</f>
        <v>0</v>
      </c>
      <c r="G48" s="22">
        <f aca="true" t="shared" si="43" ref="G48:G51">SUM(G55+G60+G66+G72)</f>
        <v>0</v>
      </c>
      <c r="H48" s="23">
        <f aca="true" t="shared" si="44" ref="H48:H49">SUM(H55+H60+H66+H72)</f>
        <v>0</v>
      </c>
      <c r="I48" s="23">
        <f aca="true" t="shared" si="45" ref="I48:I49">SUM(I55+I60+I66+I72)</f>
        <v>0</v>
      </c>
      <c r="J48" s="23">
        <f aca="true" t="shared" si="46" ref="J48:J49">SUM(J55+J60+J66+J72)</f>
        <v>0</v>
      </c>
      <c r="K48" s="23">
        <f aca="true" t="shared" si="47" ref="K48:K49">SUM(K55+K60+K66+K72)</f>
        <v>0</v>
      </c>
      <c r="L48" s="23">
        <f aca="true" t="shared" si="48" ref="L48:L49">SUM(L55+L60+L66+L72)</f>
        <v>0</v>
      </c>
      <c r="M48" s="23">
        <f aca="true" t="shared" si="49" ref="M48:M49">SUM(M55+M60+M66+M72)</f>
        <v>0</v>
      </c>
      <c r="N48" s="11"/>
      <c r="O48" s="19"/>
      <c r="P48" s="20"/>
    </row>
    <row r="49" spans="1:16" ht="20.25" customHeight="1">
      <c r="A49" s="21"/>
      <c r="B49" s="11" t="s">
        <v>24</v>
      </c>
      <c r="C49" s="14"/>
      <c r="D49" s="23">
        <f t="shared" si="40"/>
        <v>0</v>
      </c>
      <c r="E49" s="23">
        <f t="shared" si="41"/>
        <v>0</v>
      </c>
      <c r="F49" s="23">
        <f t="shared" si="42"/>
        <v>0</v>
      </c>
      <c r="G49" s="22">
        <f t="shared" si="43"/>
        <v>0</v>
      </c>
      <c r="H49" s="23">
        <f t="shared" si="44"/>
        <v>0</v>
      </c>
      <c r="I49" s="23">
        <f t="shared" si="45"/>
        <v>0</v>
      </c>
      <c r="J49" s="23">
        <f t="shared" si="46"/>
        <v>0</v>
      </c>
      <c r="K49" s="23">
        <f t="shared" si="47"/>
        <v>0</v>
      </c>
      <c r="L49" s="23">
        <f t="shared" si="48"/>
        <v>0</v>
      </c>
      <c r="M49" s="23">
        <f t="shared" si="49"/>
        <v>0</v>
      </c>
      <c r="N49" s="11"/>
      <c r="O49" s="19"/>
      <c r="P49" s="20"/>
    </row>
    <row r="50" spans="1:16" ht="20.25" customHeight="1">
      <c r="A50" s="21"/>
      <c r="B50" s="11" t="s">
        <v>25</v>
      </c>
      <c r="C50" s="14"/>
      <c r="D50" s="23">
        <f t="shared" si="40"/>
        <v>126599.63805</v>
      </c>
      <c r="E50" s="23">
        <f t="shared" si="41"/>
        <v>15801</v>
      </c>
      <c r="F50" s="23">
        <f t="shared" si="42"/>
        <v>12084.7</v>
      </c>
      <c r="G50" s="22">
        <f t="shared" si="43"/>
        <v>11833.65657</v>
      </c>
      <c r="H50" s="23">
        <f>H57+H62++H68+H74</f>
        <v>14915.83877</v>
      </c>
      <c r="I50" s="23">
        <f>I57+I62++I68+I74</f>
        <v>16167.64959</v>
      </c>
      <c r="J50" s="23">
        <f>J57+J62++J68+J74</f>
        <v>13724.19828</v>
      </c>
      <c r="K50" s="23">
        <f>K57+K62++K68+K74</f>
        <v>14024.19828</v>
      </c>
      <c r="L50" s="23">
        <f>L57+L62++L68+L74</f>
        <v>14024.19828</v>
      </c>
      <c r="M50" s="23">
        <f>M57+M62++M68+M74</f>
        <v>14024.19828</v>
      </c>
      <c r="N50" s="11"/>
      <c r="O50" s="19"/>
      <c r="P50" s="20"/>
    </row>
    <row r="51" spans="1:16" ht="20.25" customHeight="1">
      <c r="A51" s="21"/>
      <c r="B51" s="11" t="s">
        <v>26</v>
      </c>
      <c r="C51" s="14"/>
      <c r="D51" s="23">
        <f t="shared" si="40"/>
        <v>0</v>
      </c>
      <c r="E51" s="23">
        <f t="shared" si="41"/>
        <v>0</v>
      </c>
      <c r="F51" s="23">
        <f t="shared" si="42"/>
        <v>0</v>
      </c>
      <c r="G51" s="22">
        <f t="shared" si="43"/>
        <v>0</v>
      </c>
      <c r="H51" s="23">
        <f>SUM(H58+H63+H69+H75)</f>
        <v>0</v>
      </c>
      <c r="I51" s="23">
        <f>SUM(I58+I63+I69+I75)</f>
        <v>0</v>
      </c>
      <c r="J51" s="23">
        <f>SUM(J58+J63+J69+J75)</f>
        <v>0</v>
      </c>
      <c r="K51" s="23">
        <f>SUM(K58+K63+K69+K75)</f>
        <v>0</v>
      </c>
      <c r="L51" s="23">
        <f>SUM(L58+L63+L69+L75)</f>
        <v>0</v>
      </c>
      <c r="M51" s="23">
        <f>SUM(M58+M63+M69+M75)</f>
        <v>0</v>
      </c>
      <c r="N51" s="11"/>
      <c r="O51" s="19"/>
      <c r="P51" s="20"/>
    </row>
    <row r="52" spans="1:16" ht="23.25" customHeight="1">
      <c r="A52" s="34"/>
      <c r="B52" s="34"/>
      <c r="C52" s="11" t="s">
        <v>42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9"/>
      <c r="P52" s="20"/>
    </row>
    <row r="53" spans="1:16" ht="22.5" customHeight="1">
      <c r="A53" s="34"/>
      <c r="B53" s="34"/>
      <c r="C53" s="11" t="s">
        <v>43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9"/>
      <c r="P53" s="20"/>
    </row>
    <row r="54" spans="1:16" ht="48" customHeight="1">
      <c r="A54" s="35" t="s">
        <v>44</v>
      </c>
      <c r="B54" s="36" t="s">
        <v>45</v>
      </c>
      <c r="C54" s="37" t="s">
        <v>35</v>
      </c>
      <c r="D54" s="38">
        <f>SUM(D55:D58)</f>
        <v>44679.934579999994</v>
      </c>
      <c r="E54" s="38">
        <f>SUM(E55:E58)</f>
        <v>3335.1</v>
      </c>
      <c r="F54" s="38">
        <f>SUM(F55:F58)</f>
        <v>3875.5</v>
      </c>
      <c r="G54" s="38">
        <f>SUM(G55:G58)</f>
        <v>3692.65657</v>
      </c>
      <c r="H54" s="38">
        <f>SUM(H55:H58)</f>
        <v>6774.83877</v>
      </c>
      <c r="I54" s="38">
        <f>SUM(I55:I58)</f>
        <v>7305.04612</v>
      </c>
      <c r="J54" s="38">
        <f>SUM(J55:J58)</f>
        <v>4924.19828</v>
      </c>
      <c r="K54" s="38">
        <f>SUM(K55:K58)</f>
        <v>4924.19828</v>
      </c>
      <c r="L54" s="38">
        <f>SUM(L55:L58)</f>
        <v>4924.19828</v>
      </c>
      <c r="M54" s="38">
        <f>SUM(M55:M58)</f>
        <v>4924.19828</v>
      </c>
      <c r="N54" s="39" t="s">
        <v>46</v>
      </c>
      <c r="O54" s="19"/>
      <c r="P54" s="20"/>
    </row>
    <row r="55" spans="1:16" ht="16.5" customHeight="1">
      <c r="A55" s="34"/>
      <c r="B55" s="12" t="s">
        <v>23</v>
      </c>
      <c r="C55" s="14"/>
      <c r="D55" s="23">
        <f aca="true" t="shared" si="50" ref="D55:D58">SUM(E55:M55)</f>
        <v>0</v>
      </c>
      <c r="E55" s="23">
        <v>0</v>
      </c>
      <c r="F55" s="23">
        <v>0</v>
      </c>
      <c r="G55" s="22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11"/>
      <c r="O55" s="19"/>
      <c r="P55" s="20"/>
    </row>
    <row r="56" spans="1:16" ht="18.75" customHeight="1">
      <c r="A56" s="34"/>
      <c r="B56" s="12" t="s">
        <v>24</v>
      </c>
      <c r="C56" s="14"/>
      <c r="D56" s="23">
        <f t="shared" si="50"/>
        <v>0</v>
      </c>
      <c r="E56" s="23">
        <v>0</v>
      </c>
      <c r="F56" s="23">
        <v>0</v>
      </c>
      <c r="G56" s="22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11"/>
      <c r="O56" s="19"/>
      <c r="P56" s="20"/>
    </row>
    <row r="57" spans="1:16" ht="18" customHeight="1">
      <c r="A57" s="34"/>
      <c r="B57" s="12" t="s">
        <v>25</v>
      </c>
      <c r="C57" s="14"/>
      <c r="D57" s="23">
        <f t="shared" si="50"/>
        <v>44679.934579999994</v>
      </c>
      <c r="E57" s="23">
        <v>3335.1</v>
      </c>
      <c r="F57" s="23">
        <v>3875.5</v>
      </c>
      <c r="G57" s="22">
        <v>3692.65657</v>
      </c>
      <c r="H57" s="23">
        <v>6774.83877</v>
      </c>
      <c r="I57" s="23">
        <v>7305.04612</v>
      </c>
      <c r="J57" s="23">
        <v>4924.19828</v>
      </c>
      <c r="K57" s="23">
        <v>4924.19828</v>
      </c>
      <c r="L57" s="23">
        <v>4924.19828</v>
      </c>
      <c r="M57" s="23">
        <v>4924.19828</v>
      </c>
      <c r="N57" s="11"/>
      <c r="O57" s="19"/>
      <c r="P57" s="20"/>
    </row>
    <row r="58" spans="1:16" ht="18" customHeight="1">
      <c r="A58" s="34"/>
      <c r="B58" s="12" t="s">
        <v>47</v>
      </c>
      <c r="C58" s="14"/>
      <c r="D58" s="23">
        <f t="shared" si="50"/>
        <v>0</v>
      </c>
      <c r="E58" s="23">
        <v>0</v>
      </c>
      <c r="F58" s="23">
        <v>0</v>
      </c>
      <c r="G58" s="22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11"/>
      <c r="O58" s="19"/>
      <c r="P58" s="20"/>
    </row>
    <row r="59" spans="1:16" ht="101.25" customHeight="1">
      <c r="A59" s="40" t="s">
        <v>48</v>
      </c>
      <c r="B59" s="41" t="s">
        <v>49</v>
      </c>
      <c r="C59" s="37" t="s">
        <v>35</v>
      </c>
      <c r="D59" s="38">
        <f>SUM(D60:D63)</f>
        <v>77117.9</v>
      </c>
      <c r="E59" s="38">
        <f>SUM(E60:E63)</f>
        <v>7980</v>
      </c>
      <c r="F59" s="38">
        <f>SUM(F60:F63)</f>
        <v>8141</v>
      </c>
      <c r="G59" s="38">
        <f>SUM(G60:G63)</f>
        <v>8141</v>
      </c>
      <c r="H59" s="38">
        <f>SUM(H60:H63)</f>
        <v>8141</v>
      </c>
      <c r="I59" s="38">
        <f>SUM(I60:I63)</f>
        <v>8614.9</v>
      </c>
      <c r="J59" s="38">
        <f>SUM(J60:J63)</f>
        <v>8800</v>
      </c>
      <c r="K59" s="38">
        <f>SUM(K60:K63)</f>
        <v>9100</v>
      </c>
      <c r="L59" s="38">
        <f>SUM(L60:L63)</f>
        <v>9100</v>
      </c>
      <c r="M59" s="38">
        <f>SUM(M60:M63)</f>
        <v>9100</v>
      </c>
      <c r="N59" s="37" t="s">
        <v>50</v>
      </c>
      <c r="O59" s="19"/>
      <c r="P59" s="20"/>
    </row>
    <row r="60" spans="1:16" ht="20.25" customHeight="1">
      <c r="A60" s="34"/>
      <c r="B60" s="12" t="s">
        <v>23</v>
      </c>
      <c r="C60" s="14"/>
      <c r="D60" s="23">
        <f aca="true" t="shared" si="51" ref="D60:D63">SUM(E60:M60)</f>
        <v>0</v>
      </c>
      <c r="E60" s="23">
        <v>0</v>
      </c>
      <c r="F60" s="23">
        <v>0</v>
      </c>
      <c r="G60" s="22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11"/>
      <c r="O60" s="19"/>
      <c r="P60" s="20"/>
    </row>
    <row r="61" spans="1:16" ht="20.25" customHeight="1">
      <c r="A61" s="34"/>
      <c r="B61" s="12" t="s">
        <v>24</v>
      </c>
      <c r="C61" s="14"/>
      <c r="D61" s="23">
        <f t="shared" si="51"/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11"/>
      <c r="O61" s="19"/>
      <c r="P61" s="20"/>
    </row>
    <row r="62" spans="1:16" ht="15.75" customHeight="1">
      <c r="A62" s="34"/>
      <c r="B62" s="12" t="s">
        <v>25</v>
      </c>
      <c r="C62" s="14"/>
      <c r="D62" s="23">
        <f t="shared" si="51"/>
        <v>77117.9</v>
      </c>
      <c r="E62" s="23">
        <v>7980</v>
      </c>
      <c r="F62" s="23">
        <v>8141</v>
      </c>
      <c r="G62" s="22">
        <v>8141</v>
      </c>
      <c r="H62" s="23">
        <v>8141</v>
      </c>
      <c r="I62" s="23">
        <v>8614.9</v>
      </c>
      <c r="J62" s="23">
        <v>8800</v>
      </c>
      <c r="K62" s="23">
        <v>9100</v>
      </c>
      <c r="L62" s="23">
        <v>9100</v>
      </c>
      <c r="M62" s="23">
        <v>9100</v>
      </c>
      <c r="N62" s="11"/>
      <c r="O62" s="19"/>
      <c r="P62" s="20"/>
    </row>
    <row r="63" spans="1:16" ht="18" customHeight="1">
      <c r="A63" s="34"/>
      <c r="B63" s="12" t="s">
        <v>47</v>
      </c>
      <c r="C63" s="14"/>
      <c r="D63" s="23">
        <f t="shared" si="51"/>
        <v>0</v>
      </c>
      <c r="E63" s="23">
        <v>0</v>
      </c>
      <c r="F63" s="23">
        <v>0</v>
      </c>
      <c r="G63" s="22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11"/>
      <c r="O63" s="19"/>
      <c r="P63" s="20"/>
    </row>
    <row r="64" spans="1:16" ht="16.5" customHeight="1">
      <c r="A64" s="34"/>
      <c r="B64" s="34"/>
      <c r="C64" s="11" t="s">
        <v>51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9"/>
      <c r="P64" s="20"/>
    </row>
    <row r="65" spans="1:16" ht="84" customHeight="1">
      <c r="A65" s="35" t="s">
        <v>52</v>
      </c>
      <c r="B65" s="42" t="s">
        <v>53</v>
      </c>
      <c r="C65" s="37" t="s">
        <v>35</v>
      </c>
      <c r="D65" s="38">
        <f>SUM(D66:D69)</f>
        <v>3835.9</v>
      </c>
      <c r="E65" s="38">
        <f>SUM(E66:E69)</f>
        <v>3835.9</v>
      </c>
      <c r="F65" s="38">
        <f>SUM(F66:F69)</f>
        <v>0</v>
      </c>
      <c r="G65" s="38">
        <f>SUM(G66:G69)</f>
        <v>0</v>
      </c>
      <c r="H65" s="38">
        <f>SUM(H66:H69)</f>
        <v>0</v>
      </c>
      <c r="I65" s="38">
        <f>SUM(I66:I69)</f>
        <v>0</v>
      </c>
      <c r="J65" s="38">
        <f>SUM(J66:J69)</f>
        <v>0</v>
      </c>
      <c r="K65" s="38">
        <f>SUM(K66:K69)</f>
        <v>0</v>
      </c>
      <c r="L65" s="38">
        <f>SUM(L66:L69)</f>
        <v>0</v>
      </c>
      <c r="M65" s="38">
        <f>SUM(M66:M69)</f>
        <v>0</v>
      </c>
      <c r="N65" s="37" t="s">
        <v>54</v>
      </c>
      <c r="O65" s="19"/>
      <c r="P65" s="20"/>
    </row>
    <row r="66" spans="1:16" ht="18.75" customHeight="1">
      <c r="A66" s="21"/>
      <c r="B66" s="11" t="s">
        <v>23</v>
      </c>
      <c r="C66" s="14"/>
      <c r="D66" s="23">
        <f aca="true" t="shared" si="52" ref="D66:D69">SUM(E66:M66)</f>
        <v>0</v>
      </c>
      <c r="E66" s="23">
        <v>0</v>
      </c>
      <c r="F66" s="23">
        <v>0</v>
      </c>
      <c r="G66" s="22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11"/>
      <c r="O66" s="19"/>
      <c r="P66" s="20"/>
    </row>
    <row r="67" spans="1:16" ht="18" customHeight="1">
      <c r="A67" s="21"/>
      <c r="B67" s="11" t="s">
        <v>24</v>
      </c>
      <c r="C67" s="14"/>
      <c r="D67" s="23">
        <f t="shared" si="52"/>
        <v>0</v>
      </c>
      <c r="E67" s="23">
        <v>0</v>
      </c>
      <c r="F67" s="23">
        <v>0</v>
      </c>
      <c r="G67" s="22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11"/>
      <c r="O67" s="19"/>
      <c r="P67" s="20"/>
    </row>
    <row r="68" spans="1:16" ht="18" customHeight="1">
      <c r="A68" s="21"/>
      <c r="B68" s="11" t="s">
        <v>25</v>
      </c>
      <c r="C68" s="14"/>
      <c r="D68" s="23">
        <f t="shared" si="52"/>
        <v>3835.9</v>
      </c>
      <c r="E68" s="23">
        <v>3835.9</v>
      </c>
      <c r="F68" s="23">
        <v>0</v>
      </c>
      <c r="G68" s="22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11"/>
      <c r="O68" s="19"/>
      <c r="P68" s="20"/>
    </row>
    <row r="69" spans="1:16" ht="18" customHeight="1">
      <c r="A69" s="21"/>
      <c r="B69" s="11" t="s">
        <v>47</v>
      </c>
      <c r="C69" s="14"/>
      <c r="D69" s="23">
        <f t="shared" si="52"/>
        <v>0</v>
      </c>
      <c r="E69" s="23">
        <v>0</v>
      </c>
      <c r="F69" s="23">
        <v>0</v>
      </c>
      <c r="G69" s="22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11"/>
      <c r="O69" s="19"/>
      <c r="P69" s="20"/>
    </row>
    <row r="70" spans="2:16" ht="18" customHeight="1">
      <c r="B70" s="43"/>
      <c r="C70" s="44" t="s">
        <v>55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19"/>
      <c r="P70" s="20"/>
    </row>
    <row r="71" spans="1:16" ht="51.75" customHeight="1">
      <c r="A71" s="35" t="s">
        <v>56</v>
      </c>
      <c r="B71" s="42" t="s">
        <v>57</v>
      </c>
      <c r="C71" s="37" t="s">
        <v>35</v>
      </c>
      <c r="D71" s="38">
        <f>SUM(D72:D75)</f>
        <v>965.90347</v>
      </c>
      <c r="E71" s="38">
        <f>SUM(E72:E75)</f>
        <v>650</v>
      </c>
      <c r="F71" s="38">
        <f>SUM(F72:F75)</f>
        <v>68.2</v>
      </c>
      <c r="G71" s="38">
        <f>SUM(G72:G75)</f>
        <v>0</v>
      </c>
      <c r="H71" s="38">
        <f>SUM(H72:H75)</f>
        <v>0</v>
      </c>
      <c r="I71" s="38">
        <f>SUM(I72:I75)</f>
        <v>247.70347</v>
      </c>
      <c r="J71" s="38">
        <f>SUM(J72:J75)</f>
        <v>0</v>
      </c>
      <c r="K71" s="38">
        <f>SUM(K72:K75)</f>
        <v>0</v>
      </c>
      <c r="L71" s="38">
        <f>SUM(L72:L75)</f>
        <v>0</v>
      </c>
      <c r="M71" s="38">
        <f>SUM(M72:M75)</f>
        <v>0</v>
      </c>
      <c r="N71" s="37" t="s">
        <v>58</v>
      </c>
      <c r="O71" s="19"/>
      <c r="P71" s="20"/>
    </row>
    <row r="72" spans="1:16" ht="18" customHeight="1">
      <c r="A72" s="21"/>
      <c r="B72" s="11" t="s">
        <v>23</v>
      </c>
      <c r="C72" s="45"/>
      <c r="D72" s="23">
        <f aca="true" t="shared" si="53" ref="D72:D75">SUM(E72:M72)</f>
        <v>0</v>
      </c>
      <c r="E72" s="23">
        <v>0</v>
      </c>
      <c r="F72" s="23">
        <v>0</v>
      </c>
      <c r="G72" s="22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11"/>
      <c r="O72" s="19"/>
      <c r="P72" s="20"/>
    </row>
    <row r="73" spans="1:16" ht="18" customHeight="1">
      <c r="A73" s="21"/>
      <c r="B73" s="11" t="s">
        <v>24</v>
      </c>
      <c r="C73" s="45"/>
      <c r="D73" s="23">
        <f t="shared" si="53"/>
        <v>0</v>
      </c>
      <c r="E73" s="23">
        <v>0</v>
      </c>
      <c r="F73" s="23">
        <v>0</v>
      </c>
      <c r="G73" s="22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11"/>
      <c r="O73" s="19"/>
      <c r="P73" s="20"/>
    </row>
    <row r="74" spans="1:16" ht="18" customHeight="1">
      <c r="A74" s="21"/>
      <c r="B74" s="11" t="s">
        <v>25</v>
      </c>
      <c r="C74" s="45"/>
      <c r="D74" s="23">
        <f t="shared" si="53"/>
        <v>965.90347</v>
      </c>
      <c r="E74" s="23">
        <v>650</v>
      </c>
      <c r="F74" s="23">
        <v>68.2</v>
      </c>
      <c r="G74" s="22">
        <v>0</v>
      </c>
      <c r="H74" s="23">
        <v>0</v>
      </c>
      <c r="I74" s="23">
        <v>247.70347</v>
      </c>
      <c r="J74" s="23">
        <v>0</v>
      </c>
      <c r="K74" s="23">
        <v>0</v>
      </c>
      <c r="L74" s="23">
        <v>0</v>
      </c>
      <c r="M74" s="23">
        <v>0</v>
      </c>
      <c r="N74" s="11"/>
      <c r="O74" s="19"/>
      <c r="P74" s="20"/>
    </row>
    <row r="75" spans="1:16" ht="18" customHeight="1">
      <c r="A75" s="21"/>
      <c r="B75" s="11" t="s">
        <v>47</v>
      </c>
      <c r="C75" s="45"/>
      <c r="D75" s="23">
        <f t="shared" si="53"/>
        <v>0</v>
      </c>
      <c r="E75" s="23">
        <v>0</v>
      </c>
      <c r="F75" s="23">
        <v>0</v>
      </c>
      <c r="G75" s="22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11"/>
      <c r="O75" s="19"/>
      <c r="P75" s="20"/>
    </row>
    <row r="76" spans="1:16" ht="57" customHeight="1">
      <c r="A76" s="29" t="s">
        <v>59</v>
      </c>
      <c r="B76" s="46" t="s">
        <v>60</v>
      </c>
      <c r="C76" s="47"/>
      <c r="D76" s="48">
        <f>SUM(D77:D80)</f>
        <v>406051.13071000006</v>
      </c>
      <c r="E76" s="48">
        <f>SUM(E77:E80)</f>
        <v>70407.8</v>
      </c>
      <c r="F76" s="48">
        <f>SUM(F77:F80)</f>
        <v>59454.100000000006</v>
      </c>
      <c r="G76" s="48">
        <f>SUM(G77:G80)</f>
        <v>58407.257970000006</v>
      </c>
      <c r="H76" s="48">
        <f>SUM(H77:H80)</f>
        <v>80112.80021</v>
      </c>
      <c r="I76" s="48">
        <f>SUM(I77:I80)</f>
        <v>94256.52613</v>
      </c>
      <c r="J76" s="48">
        <f>SUM(J77:J80)</f>
        <v>13155.20407</v>
      </c>
      <c r="K76" s="48">
        <f>SUM(K77:K80)</f>
        <v>10085.81411</v>
      </c>
      <c r="L76" s="48">
        <f>SUM(L77:L80)</f>
        <v>10085.81411</v>
      </c>
      <c r="M76" s="48">
        <f>SUM(M77:M80)</f>
        <v>10085.81411</v>
      </c>
      <c r="N76" s="49"/>
      <c r="O76" s="19"/>
      <c r="P76" s="20"/>
    </row>
    <row r="77" spans="1:16" ht="20.25" customHeight="1">
      <c r="A77" s="21"/>
      <c r="B77" s="11" t="s">
        <v>23</v>
      </c>
      <c r="C77" s="14"/>
      <c r="D77" s="23">
        <f aca="true" t="shared" si="54" ref="D77:D78">SUM(D82+D102+D107)</f>
        <v>0</v>
      </c>
      <c r="E77" s="23">
        <f aca="true" t="shared" si="55" ref="E77:E80">SUM(E82+E102+E107)</f>
        <v>0</v>
      </c>
      <c r="F77" s="23">
        <f aca="true" t="shared" si="56" ref="F77:F80">SUM(F82+F102+F107)</f>
        <v>0</v>
      </c>
      <c r="G77" s="22">
        <f aca="true" t="shared" si="57" ref="G77:G80">SUM(G82+G102+G107)</f>
        <v>0</v>
      </c>
      <c r="H77" s="23">
        <f aca="true" t="shared" si="58" ref="H77:H78">SUM(H82+H102+H107)</f>
        <v>0</v>
      </c>
      <c r="I77" s="23">
        <f aca="true" t="shared" si="59" ref="I77:I80">SUM(I82+I102+I107)</f>
        <v>0</v>
      </c>
      <c r="J77" s="23">
        <f aca="true" t="shared" si="60" ref="J77:J80">SUM(J82+J102+J107)</f>
        <v>0</v>
      </c>
      <c r="K77" s="23">
        <f aca="true" t="shared" si="61" ref="K77:K80">SUM(K82+K102+K107)</f>
        <v>0</v>
      </c>
      <c r="L77" s="23">
        <f aca="true" t="shared" si="62" ref="L77:L80">SUM(L82+L102+L107)</f>
        <v>0</v>
      </c>
      <c r="M77" s="23">
        <f aca="true" t="shared" si="63" ref="M77:M80">SUM(M82+M102+M107)</f>
        <v>0</v>
      </c>
      <c r="N77" s="11"/>
      <c r="O77" s="19"/>
      <c r="P77" s="20"/>
    </row>
    <row r="78" spans="1:16" ht="20.25" customHeight="1">
      <c r="A78" s="21"/>
      <c r="B78" s="11" t="s">
        <v>24</v>
      </c>
      <c r="C78" s="14"/>
      <c r="D78" s="23">
        <f t="shared" si="54"/>
        <v>9551</v>
      </c>
      <c r="E78" s="23">
        <f t="shared" si="55"/>
        <v>0</v>
      </c>
      <c r="F78" s="23">
        <f t="shared" si="56"/>
        <v>0</v>
      </c>
      <c r="G78" s="22">
        <f t="shared" si="57"/>
        <v>0</v>
      </c>
      <c r="H78" s="23">
        <f t="shared" si="58"/>
        <v>9551</v>
      </c>
      <c r="I78" s="23">
        <f t="shared" si="59"/>
        <v>0</v>
      </c>
      <c r="J78" s="23">
        <f t="shared" si="60"/>
        <v>0</v>
      </c>
      <c r="K78" s="23">
        <f t="shared" si="61"/>
        <v>0</v>
      </c>
      <c r="L78" s="23">
        <f t="shared" si="62"/>
        <v>0</v>
      </c>
      <c r="M78" s="23">
        <f t="shared" si="63"/>
        <v>0</v>
      </c>
      <c r="N78" s="11"/>
      <c r="O78" s="19"/>
      <c r="P78" s="20"/>
    </row>
    <row r="79" spans="1:16" ht="20.25" customHeight="1">
      <c r="A79" s="21"/>
      <c r="B79" s="11" t="s">
        <v>25</v>
      </c>
      <c r="C79" s="14"/>
      <c r="D79" s="23">
        <f>D84+D104+D109</f>
        <v>396500.13071000006</v>
      </c>
      <c r="E79" s="23">
        <f t="shared" si="55"/>
        <v>70407.8</v>
      </c>
      <c r="F79" s="23">
        <f t="shared" si="56"/>
        <v>59454.100000000006</v>
      </c>
      <c r="G79" s="22">
        <f t="shared" si="57"/>
        <v>58407.257970000006</v>
      </c>
      <c r="H79" s="23">
        <f>H84+H104+H109</f>
        <v>70561.80021</v>
      </c>
      <c r="I79" s="23">
        <f t="shared" si="59"/>
        <v>94256.52613</v>
      </c>
      <c r="J79" s="23">
        <f t="shared" si="60"/>
        <v>13155.20407</v>
      </c>
      <c r="K79" s="23">
        <f t="shared" si="61"/>
        <v>10085.81411</v>
      </c>
      <c r="L79" s="23">
        <f t="shared" si="62"/>
        <v>10085.81411</v>
      </c>
      <c r="M79" s="23">
        <f t="shared" si="63"/>
        <v>10085.81411</v>
      </c>
      <c r="N79" s="11"/>
      <c r="O79" s="19"/>
      <c r="P79" s="20"/>
    </row>
    <row r="80" spans="1:16" ht="20.25" customHeight="1">
      <c r="A80" s="21"/>
      <c r="B80" s="11" t="s">
        <v>26</v>
      </c>
      <c r="C80" s="14"/>
      <c r="D80" s="23">
        <f>SUM(D85+D105+D110)</f>
        <v>0</v>
      </c>
      <c r="E80" s="23">
        <f t="shared" si="55"/>
        <v>0</v>
      </c>
      <c r="F80" s="23">
        <f t="shared" si="56"/>
        <v>0</v>
      </c>
      <c r="G80" s="22">
        <f t="shared" si="57"/>
        <v>0</v>
      </c>
      <c r="H80" s="23">
        <f>SUM(H85+H105+H110)</f>
        <v>0</v>
      </c>
      <c r="I80" s="23">
        <f t="shared" si="59"/>
        <v>0</v>
      </c>
      <c r="J80" s="23">
        <f t="shared" si="60"/>
        <v>0</v>
      </c>
      <c r="K80" s="23">
        <f t="shared" si="61"/>
        <v>0</v>
      </c>
      <c r="L80" s="23">
        <f t="shared" si="62"/>
        <v>0</v>
      </c>
      <c r="M80" s="23">
        <f t="shared" si="63"/>
        <v>0</v>
      </c>
      <c r="N80" s="11"/>
      <c r="O80" s="19"/>
      <c r="P80" s="20"/>
    </row>
    <row r="81" spans="1:16" ht="56.25" customHeight="1">
      <c r="A81" s="24" t="s">
        <v>61</v>
      </c>
      <c r="B81" s="25" t="s">
        <v>62</v>
      </c>
      <c r="C81" s="26"/>
      <c r="D81" s="27">
        <f>SUM(D82:D85)</f>
        <v>238360.65619</v>
      </c>
      <c r="E81" s="27">
        <f>SUM(E82:E85)</f>
        <v>29523.3</v>
      </c>
      <c r="F81" s="27">
        <f>SUM(F82:F85)</f>
        <v>37390.3</v>
      </c>
      <c r="G81" s="27">
        <f>SUM(G82:G85)</f>
        <v>43774.28981</v>
      </c>
      <c r="H81" s="27">
        <f>SUM(H82:H85)</f>
        <v>50410.270730000004</v>
      </c>
      <c r="I81" s="27">
        <f>SUM(I82:I85)</f>
        <v>62358.49565</v>
      </c>
      <c r="J81" s="27">
        <f>SUM(J82:J85)</f>
        <v>3726</v>
      </c>
      <c r="K81" s="27">
        <f>SUM(K82:K85)</f>
        <v>3726</v>
      </c>
      <c r="L81" s="27">
        <f>SUM(L82:L85)</f>
        <v>3726</v>
      </c>
      <c r="M81" s="27">
        <f>SUM(M82:M85)</f>
        <v>3726</v>
      </c>
      <c r="N81" s="28"/>
      <c r="O81" s="19"/>
      <c r="P81" s="20"/>
    </row>
    <row r="82" spans="1:16" ht="20.25" customHeight="1">
      <c r="A82" s="21"/>
      <c r="B82" s="11" t="s">
        <v>23</v>
      </c>
      <c r="C82" s="14"/>
      <c r="D82" s="23">
        <f aca="true" t="shared" si="64" ref="D82:D83">SUM(D92)</f>
        <v>0</v>
      </c>
      <c r="E82" s="23">
        <f aca="true" t="shared" si="65" ref="E82:E83">SUM(E92)</f>
        <v>0</v>
      </c>
      <c r="F82" s="23">
        <f aca="true" t="shared" si="66" ref="F82:F83">SUM(F92)</f>
        <v>0</v>
      </c>
      <c r="G82" s="22">
        <f aca="true" t="shared" si="67" ref="G82:G83">SUM(G92)</f>
        <v>0</v>
      </c>
      <c r="H82" s="23">
        <f aca="true" t="shared" si="68" ref="H82:H83">SUM(H92)</f>
        <v>0</v>
      </c>
      <c r="I82" s="23">
        <f aca="true" t="shared" si="69" ref="I82:I83">SUM(I92)</f>
        <v>0</v>
      </c>
      <c r="J82" s="23">
        <f aca="true" t="shared" si="70" ref="J82:J83">SUM(J92)</f>
        <v>0</v>
      </c>
      <c r="K82" s="23">
        <f aca="true" t="shared" si="71" ref="K82:K83">SUM(K92)</f>
        <v>0</v>
      </c>
      <c r="L82" s="23">
        <f aca="true" t="shared" si="72" ref="L82:L83">SUM(L92)</f>
        <v>0</v>
      </c>
      <c r="M82" s="23">
        <f aca="true" t="shared" si="73" ref="M82:M83">SUM(M92)</f>
        <v>0</v>
      </c>
      <c r="N82" s="11"/>
      <c r="O82" s="19"/>
      <c r="P82" s="20"/>
    </row>
    <row r="83" spans="1:16" ht="20.25" customHeight="1">
      <c r="A83" s="21"/>
      <c r="B83" s="11" t="s">
        <v>24</v>
      </c>
      <c r="C83" s="14"/>
      <c r="D83" s="23">
        <f t="shared" si="64"/>
        <v>0</v>
      </c>
      <c r="E83" s="23">
        <f t="shared" si="65"/>
        <v>0</v>
      </c>
      <c r="F83" s="23">
        <f t="shared" si="66"/>
        <v>0</v>
      </c>
      <c r="G83" s="22">
        <f t="shared" si="67"/>
        <v>0</v>
      </c>
      <c r="H83" s="23">
        <f t="shared" si="68"/>
        <v>0</v>
      </c>
      <c r="I83" s="23">
        <f t="shared" si="69"/>
        <v>0</v>
      </c>
      <c r="J83" s="23">
        <f t="shared" si="70"/>
        <v>0</v>
      </c>
      <c r="K83" s="23">
        <f t="shared" si="71"/>
        <v>0</v>
      </c>
      <c r="L83" s="23">
        <f t="shared" si="72"/>
        <v>0</v>
      </c>
      <c r="M83" s="23">
        <f t="shared" si="73"/>
        <v>0</v>
      </c>
      <c r="N83" s="11"/>
      <c r="O83" s="19"/>
      <c r="P83" s="20"/>
    </row>
    <row r="84" spans="1:16" ht="20.25" customHeight="1">
      <c r="A84" s="21"/>
      <c r="B84" s="11" t="s">
        <v>25</v>
      </c>
      <c r="C84" s="14"/>
      <c r="D84" s="23">
        <f>D89+D94+D99</f>
        <v>238360.65619</v>
      </c>
      <c r="E84" s="23">
        <f>SUM(E89+E94)</f>
        <v>29523.3</v>
      </c>
      <c r="F84" s="23">
        <f>SUM(F89+F94)</f>
        <v>37390.3</v>
      </c>
      <c r="G84" s="22">
        <f>SUM(G89+G94)</f>
        <v>43774.28981</v>
      </c>
      <c r="H84" s="23">
        <f>SUM(H89+H94+H99)</f>
        <v>50410.270730000004</v>
      </c>
      <c r="I84" s="23">
        <f>SUM(I89+I94)</f>
        <v>62358.49565</v>
      </c>
      <c r="J84" s="23">
        <f>SUM(J89+J94)</f>
        <v>3726</v>
      </c>
      <c r="K84" s="23">
        <f>SUM(K89+K94)</f>
        <v>3726</v>
      </c>
      <c r="L84" s="23">
        <f>SUM(L89+L94)</f>
        <v>3726</v>
      </c>
      <c r="M84" s="23">
        <f>SUM(M89+M94)</f>
        <v>3726</v>
      </c>
      <c r="N84" s="11"/>
      <c r="O84" s="19"/>
      <c r="P84" s="20"/>
    </row>
    <row r="85" spans="1:16" ht="20.25" customHeight="1">
      <c r="A85" s="21"/>
      <c r="B85" s="11" t="s">
        <v>26</v>
      </c>
      <c r="C85" s="14"/>
      <c r="D85" s="23">
        <f>SUM(D95)</f>
        <v>0</v>
      </c>
      <c r="E85" s="23">
        <f>SUM(E95)</f>
        <v>0</v>
      </c>
      <c r="F85" s="23">
        <f>SUM(F95)</f>
        <v>0</v>
      </c>
      <c r="G85" s="22">
        <f>SUM(G95)</f>
        <v>0</v>
      </c>
      <c r="H85" s="23">
        <f>SUM(H95)</f>
        <v>0</v>
      </c>
      <c r="I85" s="23">
        <f>SUM(I95)</f>
        <v>0</v>
      </c>
      <c r="J85" s="23">
        <f>SUM(J95)</f>
        <v>0</v>
      </c>
      <c r="K85" s="23">
        <f>SUM(K95)</f>
        <v>0</v>
      </c>
      <c r="L85" s="23">
        <f>SUM(L95)</f>
        <v>0</v>
      </c>
      <c r="M85" s="23">
        <f>SUM(M95)</f>
        <v>0</v>
      </c>
      <c r="N85" s="11"/>
      <c r="O85" s="19"/>
      <c r="P85" s="20"/>
    </row>
    <row r="86" spans="1:16" ht="62.25" customHeight="1">
      <c r="A86" s="50" t="s">
        <v>63</v>
      </c>
      <c r="B86" s="51" t="s">
        <v>64</v>
      </c>
      <c r="C86" s="52" t="s">
        <v>65</v>
      </c>
      <c r="D86" s="53">
        <f>SUM(D87:D90)</f>
        <v>237088.33919</v>
      </c>
      <c r="E86" s="53">
        <f>SUM(E87:E90)</f>
        <v>29150.3</v>
      </c>
      <c r="F86" s="53">
        <f>SUM(F87:F90)</f>
        <v>37390.3</v>
      </c>
      <c r="G86" s="53">
        <f>SUM(G87:G90)</f>
        <v>43774.28981</v>
      </c>
      <c r="H86" s="53">
        <f>SUM(H87:H90)</f>
        <v>49510.95373</v>
      </c>
      <c r="I86" s="53">
        <f>SUM(I87:I90)</f>
        <v>62358.49565</v>
      </c>
      <c r="J86" s="53">
        <f>SUM(J87:J90)</f>
        <v>3726</v>
      </c>
      <c r="K86" s="53">
        <f>SUM(K87:K90)</f>
        <v>3726</v>
      </c>
      <c r="L86" s="53">
        <f>SUM(L87:L90)</f>
        <v>3726</v>
      </c>
      <c r="M86" s="53">
        <f>SUM(M87:M90)</f>
        <v>3726</v>
      </c>
      <c r="N86" s="52" t="s">
        <v>66</v>
      </c>
      <c r="O86" s="19"/>
      <c r="P86" s="20"/>
    </row>
    <row r="87" spans="1:16" ht="20.25" customHeight="1">
      <c r="A87" s="21"/>
      <c r="B87" s="11" t="s">
        <v>23</v>
      </c>
      <c r="C87" s="14"/>
      <c r="D87" s="54">
        <f aca="true" t="shared" si="74" ref="D87:D90">SUM(E87:M87)</f>
        <v>0</v>
      </c>
      <c r="E87" s="23">
        <v>0</v>
      </c>
      <c r="F87" s="23">
        <v>0</v>
      </c>
      <c r="G87" s="22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11"/>
      <c r="O87" s="19"/>
      <c r="P87" s="20"/>
    </row>
    <row r="88" spans="1:16" ht="20.25" customHeight="1">
      <c r="A88" s="21"/>
      <c r="B88" s="11" t="s">
        <v>24</v>
      </c>
      <c r="C88" s="14"/>
      <c r="D88" s="54">
        <f t="shared" si="74"/>
        <v>0</v>
      </c>
      <c r="E88" s="23">
        <v>0</v>
      </c>
      <c r="F88" s="23">
        <v>0</v>
      </c>
      <c r="G88" s="22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11"/>
      <c r="O88" s="19"/>
      <c r="P88" s="20"/>
    </row>
    <row r="89" spans="1:16" ht="20.25" customHeight="1">
      <c r="A89" s="21"/>
      <c r="B89" s="11" t="s">
        <v>25</v>
      </c>
      <c r="C89" s="14"/>
      <c r="D89" s="54">
        <f t="shared" si="74"/>
        <v>237088.33919</v>
      </c>
      <c r="E89" s="23">
        <v>29150.3</v>
      </c>
      <c r="F89" s="23">
        <v>37390.3</v>
      </c>
      <c r="G89" s="22">
        <v>43774.28981</v>
      </c>
      <c r="H89" s="23">
        <v>49510.95373</v>
      </c>
      <c r="I89" s="23">
        <v>62358.49565</v>
      </c>
      <c r="J89" s="23">
        <v>3726</v>
      </c>
      <c r="K89" s="23">
        <v>3726</v>
      </c>
      <c r="L89" s="23">
        <v>3726</v>
      </c>
      <c r="M89" s="23">
        <v>3726</v>
      </c>
      <c r="N89" s="11"/>
      <c r="O89" s="19"/>
      <c r="P89" s="20"/>
    </row>
    <row r="90" spans="1:16" ht="20.25" customHeight="1">
      <c r="A90" s="21"/>
      <c r="B90" s="11" t="s">
        <v>26</v>
      </c>
      <c r="C90" s="14"/>
      <c r="D90" s="54">
        <f t="shared" si="74"/>
        <v>0</v>
      </c>
      <c r="E90" s="23">
        <v>0</v>
      </c>
      <c r="F90" s="23">
        <v>0</v>
      </c>
      <c r="G90" s="22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11"/>
      <c r="O90" s="19"/>
      <c r="P90" s="20"/>
    </row>
    <row r="91" spans="1:16" ht="45.75" customHeight="1">
      <c r="A91" s="50" t="s">
        <v>67</v>
      </c>
      <c r="B91" s="55" t="s">
        <v>68</v>
      </c>
      <c r="C91" s="52" t="s">
        <v>65</v>
      </c>
      <c r="D91" s="53">
        <f>SUM(D92:D95)</f>
        <v>373</v>
      </c>
      <c r="E91" s="53">
        <f>SUM(E92:E95)</f>
        <v>373</v>
      </c>
      <c r="F91" s="53">
        <f>SUM(F92:F95)</f>
        <v>0</v>
      </c>
      <c r="G91" s="53">
        <v>0</v>
      </c>
      <c r="H91" s="53">
        <f>SUM(H92:H95)</f>
        <v>0</v>
      </c>
      <c r="I91" s="53">
        <f>SUM(I92:I95)</f>
        <v>0</v>
      </c>
      <c r="J91" s="53">
        <f>SUM(J92:J95)</f>
        <v>0</v>
      </c>
      <c r="K91" s="53">
        <f>SUM(K92:K95)</f>
        <v>0</v>
      </c>
      <c r="L91" s="53">
        <f>SUM(L92:L95)</f>
        <v>0</v>
      </c>
      <c r="M91" s="53">
        <f>SUM(M92:M95)</f>
        <v>0</v>
      </c>
      <c r="N91" s="52"/>
      <c r="O91" s="19"/>
      <c r="P91" s="20"/>
    </row>
    <row r="92" spans="1:16" ht="20.25" customHeight="1">
      <c r="A92" s="21"/>
      <c r="B92" s="11" t="s">
        <v>23</v>
      </c>
      <c r="C92" s="14"/>
      <c r="D92" s="23">
        <f aca="true" t="shared" si="75" ref="D92:D95">SUM(E92:M92)</f>
        <v>0</v>
      </c>
      <c r="E92" s="23">
        <v>0</v>
      </c>
      <c r="F92" s="23">
        <v>0</v>
      </c>
      <c r="G92" s="22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11"/>
      <c r="O92" s="19"/>
      <c r="P92" s="20"/>
    </row>
    <row r="93" spans="1:16" ht="20.25" customHeight="1">
      <c r="A93" s="21"/>
      <c r="B93" s="11" t="s">
        <v>24</v>
      </c>
      <c r="C93" s="14"/>
      <c r="D93" s="23">
        <f t="shared" si="75"/>
        <v>0</v>
      </c>
      <c r="E93" s="23">
        <v>0</v>
      </c>
      <c r="F93" s="23">
        <v>0</v>
      </c>
      <c r="G93" s="22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11"/>
      <c r="O93" s="19"/>
      <c r="P93" s="20"/>
    </row>
    <row r="94" spans="1:16" ht="20.25" customHeight="1">
      <c r="A94" s="21"/>
      <c r="B94" s="11" t="s">
        <v>25</v>
      </c>
      <c r="C94" s="14"/>
      <c r="D94" s="23">
        <f t="shared" si="75"/>
        <v>373</v>
      </c>
      <c r="E94" s="23">
        <v>373</v>
      </c>
      <c r="F94" s="23">
        <v>0</v>
      </c>
      <c r="G94" s="22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11"/>
      <c r="O94" s="19"/>
      <c r="P94" s="20"/>
    </row>
    <row r="95" spans="1:16" ht="20.25" customHeight="1">
      <c r="A95" s="21"/>
      <c r="B95" s="11" t="s">
        <v>26</v>
      </c>
      <c r="C95" s="14"/>
      <c r="D95" s="23">
        <f t="shared" si="75"/>
        <v>0</v>
      </c>
      <c r="E95" s="23">
        <v>0</v>
      </c>
      <c r="F95" s="23">
        <v>0</v>
      </c>
      <c r="G95" s="22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11"/>
      <c r="O95" s="19"/>
      <c r="P95" s="20"/>
    </row>
    <row r="96" spans="1:16" ht="56.25" customHeight="1">
      <c r="A96" s="56" t="s">
        <v>69</v>
      </c>
      <c r="B96" s="52" t="s">
        <v>70</v>
      </c>
      <c r="C96" s="52" t="s">
        <v>65</v>
      </c>
      <c r="D96" s="53">
        <f>D97+D98+D99+D100</f>
        <v>899.317</v>
      </c>
      <c r="E96" s="53">
        <f>E97+E98+E99+E100</f>
        <v>0</v>
      </c>
      <c r="F96" s="53">
        <f>F97+F98+F99+F100</f>
        <v>0</v>
      </c>
      <c r="G96" s="53">
        <f>G97+G98+G99+G100</f>
        <v>0</v>
      </c>
      <c r="H96" s="53">
        <f>H97+H98+H99+H100</f>
        <v>899.317</v>
      </c>
      <c r="I96" s="53">
        <f>I97+I98+I99+I100</f>
        <v>0</v>
      </c>
      <c r="J96" s="53">
        <f>J97+J98+J99+J100</f>
        <v>0</v>
      </c>
      <c r="K96" s="53">
        <f>K97+K98+K99+K100</f>
        <v>0</v>
      </c>
      <c r="L96" s="53">
        <f>L97+L98+L99+L100</f>
        <v>0</v>
      </c>
      <c r="M96" s="53">
        <f>M97+M98+M99+M100</f>
        <v>0</v>
      </c>
      <c r="N96" s="52"/>
      <c r="O96" s="19"/>
      <c r="P96" s="20"/>
    </row>
    <row r="97" spans="1:16" ht="20.25" customHeight="1">
      <c r="A97" s="21"/>
      <c r="B97" s="11" t="s">
        <v>23</v>
      </c>
      <c r="C97" s="14"/>
      <c r="D97" s="23">
        <f aca="true" t="shared" si="76" ref="D97:D100">SUM(E97:M97)</f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11"/>
      <c r="O97" s="19"/>
      <c r="P97" s="20"/>
    </row>
    <row r="98" spans="1:16" ht="20.25" customHeight="1">
      <c r="A98" s="21"/>
      <c r="B98" s="11" t="s">
        <v>24</v>
      </c>
      <c r="C98" s="14"/>
      <c r="D98" s="23">
        <f t="shared" si="76"/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11"/>
      <c r="O98" s="19"/>
      <c r="P98" s="20"/>
    </row>
    <row r="99" spans="1:16" ht="20.25" customHeight="1">
      <c r="A99" s="21"/>
      <c r="B99" s="11" t="s">
        <v>25</v>
      </c>
      <c r="C99" s="14"/>
      <c r="D99" s="23">
        <f t="shared" si="76"/>
        <v>899.317</v>
      </c>
      <c r="E99" s="23">
        <v>0</v>
      </c>
      <c r="F99" s="23">
        <v>0</v>
      </c>
      <c r="G99" s="23">
        <v>0</v>
      </c>
      <c r="H99" s="23">
        <v>899.317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11"/>
      <c r="O99" s="19"/>
      <c r="P99" s="20"/>
    </row>
    <row r="100" spans="1:16" ht="20.25" customHeight="1">
      <c r="A100" s="21"/>
      <c r="B100" s="11" t="s">
        <v>26</v>
      </c>
      <c r="C100" s="14"/>
      <c r="D100" s="23">
        <f t="shared" si="76"/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11"/>
      <c r="O100" s="19"/>
      <c r="P100" s="20"/>
    </row>
    <row r="101" spans="1:16" ht="66.75" customHeight="1">
      <c r="A101" s="24" t="s">
        <v>71</v>
      </c>
      <c r="B101" s="25" t="s">
        <v>39</v>
      </c>
      <c r="C101" s="26"/>
      <c r="D101" s="27">
        <f>SUM(D102+D103+D104+D105)</f>
        <v>0</v>
      </c>
      <c r="E101" s="27">
        <f>SUM(E102+E103+E104+E105)</f>
        <v>0</v>
      </c>
      <c r="F101" s="27">
        <f>SUM(F102+F103+F104+F105)</f>
        <v>0</v>
      </c>
      <c r="G101" s="27">
        <f>SUM(G102+G103+G104+G105)</f>
        <v>0</v>
      </c>
      <c r="H101" s="27">
        <f>SUM(H102+H103+H104+H105)</f>
        <v>0</v>
      </c>
      <c r="I101" s="27">
        <f>SUM(I102+I103+I104+I105)</f>
        <v>0</v>
      </c>
      <c r="J101" s="27">
        <f>SUM(J102+J103+J104+J105)</f>
        <v>0</v>
      </c>
      <c r="K101" s="27">
        <f>SUM(K102+K103+K104+K105)</f>
        <v>0</v>
      </c>
      <c r="L101" s="27">
        <f>SUM(L102+L103+L104+L105)</f>
        <v>0</v>
      </c>
      <c r="M101" s="27">
        <f>SUM(M102+M103+M104+M105)</f>
        <v>0</v>
      </c>
      <c r="N101" s="28"/>
      <c r="O101" s="19"/>
      <c r="P101" s="20"/>
    </row>
    <row r="102" spans="1:16" ht="20.25" customHeight="1">
      <c r="A102" s="21"/>
      <c r="B102" s="11" t="s">
        <v>23</v>
      </c>
      <c r="C102" s="14"/>
      <c r="D102" s="23">
        <v>0</v>
      </c>
      <c r="E102" s="23">
        <v>0</v>
      </c>
      <c r="F102" s="23">
        <v>0</v>
      </c>
      <c r="G102" s="22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11"/>
      <c r="O102" s="19"/>
      <c r="P102" s="20"/>
    </row>
    <row r="103" spans="1:16" ht="20.25" customHeight="1">
      <c r="A103" s="21"/>
      <c r="B103" s="11" t="s">
        <v>24</v>
      </c>
      <c r="C103" s="14"/>
      <c r="D103" s="23">
        <v>0</v>
      </c>
      <c r="E103" s="23">
        <v>0</v>
      </c>
      <c r="F103" s="23">
        <v>0</v>
      </c>
      <c r="G103" s="22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11"/>
      <c r="O103" s="19"/>
      <c r="P103" s="20"/>
    </row>
    <row r="104" spans="1:16" ht="20.25" customHeight="1">
      <c r="A104" s="21"/>
      <c r="B104" s="11" t="s">
        <v>25</v>
      </c>
      <c r="C104" s="14"/>
      <c r="D104" s="23">
        <v>0</v>
      </c>
      <c r="E104" s="23">
        <v>0</v>
      </c>
      <c r="F104" s="23">
        <v>0</v>
      </c>
      <c r="G104" s="22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11"/>
      <c r="O104" s="19"/>
      <c r="P104" s="20"/>
    </row>
    <row r="105" spans="1:16" ht="20.25" customHeight="1">
      <c r="A105" s="21"/>
      <c r="B105" s="11" t="s">
        <v>26</v>
      </c>
      <c r="C105" s="14"/>
      <c r="D105" s="23">
        <v>0</v>
      </c>
      <c r="E105" s="23">
        <v>0</v>
      </c>
      <c r="F105" s="23">
        <v>0</v>
      </c>
      <c r="G105" s="22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11"/>
      <c r="O105" s="19"/>
      <c r="P105" s="20"/>
    </row>
    <row r="106" spans="1:16" ht="38.25" customHeight="1">
      <c r="A106" s="24" t="s">
        <v>72</v>
      </c>
      <c r="B106" s="25" t="s">
        <v>73</v>
      </c>
      <c r="C106" s="26"/>
      <c r="D106" s="27">
        <f>SUM(D107:D110)</f>
        <v>167690.47452000005</v>
      </c>
      <c r="E106" s="27">
        <f>SUM(E107+E108+E109+E110)</f>
        <v>40884.5</v>
      </c>
      <c r="F106" s="27">
        <f>SUM(F107+F108+F109+F110)</f>
        <v>22063.800000000003</v>
      </c>
      <c r="G106" s="27">
        <f>SUM(G107+G108+G109+G110)</f>
        <v>14632.96816</v>
      </c>
      <c r="H106" s="27">
        <f>SUM(H107+H108+H109+H110)</f>
        <v>29702.52948</v>
      </c>
      <c r="I106" s="27">
        <f>SUM(I107+I108+I109+I110)</f>
        <v>31898.03048</v>
      </c>
      <c r="J106" s="27">
        <f>SUM(J107+J108+J109+J110)</f>
        <v>9429.20407</v>
      </c>
      <c r="K106" s="27">
        <f>SUM(K107+K108+K109+K110)</f>
        <v>6359.81411</v>
      </c>
      <c r="L106" s="27">
        <f>SUM(L107+L108+L109+L110)</f>
        <v>6359.81411</v>
      </c>
      <c r="M106" s="27">
        <f>SUM(M107+M108+M109+M110)</f>
        <v>6359.81411</v>
      </c>
      <c r="N106" s="28"/>
      <c r="O106" s="19"/>
      <c r="P106" s="20"/>
    </row>
    <row r="107" spans="1:16" ht="20.25" customHeight="1">
      <c r="A107" s="21"/>
      <c r="B107" s="11" t="s">
        <v>23</v>
      </c>
      <c r="C107" s="14"/>
      <c r="D107" s="23">
        <f aca="true" t="shared" si="77" ref="D107:D108">D114+D120+D136</f>
        <v>0</v>
      </c>
      <c r="E107" s="23">
        <f aca="true" t="shared" si="78" ref="E107:E109">SUM(E114+E120+E136)</f>
        <v>0</v>
      </c>
      <c r="F107" s="23">
        <f aca="true" t="shared" si="79" ref="F107:F109">SUM(F114+F120+F136)</f>
        <v>0</v>
      </c>
      <c r="G107" s="22">
        <f aca="true" t="shared" si="80" ref="G107:G109">SUM(G114+G120+G136)</f>
        <v>0</v>
      </c>
      <c r="H107" s="23">
        <f aca="true" t="shared" si="81" ref="H107:H108">SUM(H114+H120+H136)</f>
        <v>0</v>
      </c>
      <c r="I107" s="23">
        <f aca="true" t="shared" si="82" ref="I107:I109">SUM(I114+I120+I136)</f>
        <v>0</v>
      </c>
      <c r="J107" s="23">
        <f aca="true" t="shared" si="83" ref="J107:J109">SUM(J114+J120+J136)</f>
        <v>0</v>
      </c>
      <c r="K107" s="23">
        <f aca="true" t="shared" si="84" ref="K107:K109">SUM(K114+K120+K136)</f>
        <v>0</v>
      </c>
      <c r="L107" s="23">
        <f aca="true" t="shared" si="85" ref="L107:L109">SUM(L114+L120+L136)</f>
        <v>0</v>
      </c>
      <c r="M107" s="23">
        <f aca="true" t="shared" si="86" ref="M107:M109">SUM(M114+M120+M136)</f>
        <v>0</v>
      </c>
      <c r="N107" s="11"/>
      <c r="O107" s="19"/>
      <c r="P107" s="20"/>
    </row>
    <row r="108" spans="1:16" ht="20.25" customHeight="1">
      <c r="A108" s="21"/>
      <c r="B108" s="11" t="s">
        <v>24</v>
      </c>
      <c r="C108" s="14"/>
      <c r="D108" s="23">
        <f t="shared" si="77"/>
        <v>9551</v>
      </c>
      <c r="E108" s="23">
        <f t="shared" si="78"/>
        <v>0</v>
      </c>
      <c r="F108" s="23">
        <f t="shared" si="79"/>
        <v>0</v>
      </c>
      <c r="G108" s="22">
        <f t="shared" si="80"/>
        <v>0</v>
      </c>
      <c r="H108" s="23">
        <f t="shared" si="81"/>
        <v>9551</v>
      </c>
      <c r="I108" s="23">
        <f t="shared" si="82"/>
        <v>0</v>
      </c>
      <c r="J108" s="23">
        <f t="shared" si="83"/>
        <v>0</v>
      </c>
      <c r="K108" s="23">
        <f t="shared" si="84"/>
        <v>0</v>
      </c>
      <c r="L108" s="23">
        <f t="shared" si="85"/>
        <v>0</v>
      </c>
      <c r="M108" s="23">
        <f t="shared" si="86"/>
        <v>0</v>
      </c>
      <c r="N108" s="11"/>
      <c r="O108" s="19"/>
      <c r="P108" s="20"/>
    </row>
    <row r="109" spans="1:16" ht="20.25" customHeight="1">
      <c r="A109" s="21"/>
      <c r="B109" s="11" t="s">
        <v>25</v>
      </c>
      <c r="C109" s="14"/>
      <c r="D109" s="23">
        <f>D116+D122+D127+D132+D138</f>
        <v>158139.47452000005</v>
      </c>
      <c r="E109" s="23">
        <f t="shared" si="78"/>
        <v>40884.5</v>
      </c>
      <c r="F109" s="23">
        <f t="shared" si="79"/>
        <v>22063.800000000003</v>
      </c>
      <c r="G109" s="22">
        <f t="shared" si="80"/>
        <v>14632.96816</v>
      </c>
      <c r="H109" s="22">
        <f>H116+H122+H127+H132+H138</f>
        <v>20151.52948</v>
      </c>
      <c r="I109" s="22">
        <f t="shared" si="82"/>
        <v>31898.03048</v>
      </c>
      <c r="J109" s="22">
        <f t="shared" si="83"/>
        <v>9429.20407</v>
      </c>
      <c r="K109" s="22">
        <f t="shared" si="84"/>
        <v>6359.81411</v>
      </c>
      <c r="L109" s="22">
        <f t="shared" si="85"/>
        <v>6359.81411</v>
      </c>
      <c r="M109" s="22">
        <f t="shared" si="86"/>
        <v>6359.81411</v>
      </c>
      <c r="N109" s="11"/>
      <c r="O109" s="19"/>
      <c r="P109" s="20"/>
    </row>
    <row r="110" spans="1:16" ht="20.25" customHeight="1">
      <c r="A110" s="21"/>
      <c r="B110" s="11" t="s">
        <v>26</v>
      </c>
      <c r="C110" s="14"/>
      <c r="D110" s="23">
        <f>D117+D123+D139</f>
        <v>0</v>
      </c>
      <c r="E110" s="23">
        <f>SUM(E117++E123+E139)</f>
        <v>0</v>
      </c>
      <c r="F110" s="23">
        <f>SUM(F117++F123+F139)</f>
        <v>0</v>
      </c>
      <c r="G110" s="22">
        <f>SUM(G117++G123+G139)</f>
        <v>0</v>
      </c>
      <c r="H110" s="23">
        <f>SUM(H117++H123+H139)</f>
        <v>0</v>
      </c>
      <c r="I110" s="23">
        <f>SUM(I117++I123+I139)</f>
        <v>0</v>
      </c>
      <c r="J110" s="23">
        <f>SUM(J117++J123+J139)</f>
        <v>0</v>
      </c>
      <c r="K110" s="23">
        <f>SUM(K117++K123+K139)</f>
        <v>0</v>
      </c>
      <c r="L110" s="23">
        <f>SUM(L117++L123+L139)</f>
        <v>0</v>
      </c>
      <c r="M110" s="23">
        <f>SUM(M117++M123+M139)</f>
        <v>0</v>
      </c>
      <c r="N110" s="11"/>
      <c r="O110" s="19"/>
      <c r="P110" s="20"/>
    </row>
    <row r="111" spans="1:16" ht="22.5" customHeight="1">
      <c r="A111" s="34"/>
      <c r="B111" s="34"/>
      <c r="C111" s="11" t="s">
        <v>74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9"/>
      <c r="P111" s="20"/>
    </row>
    <row r="112" spans="1:16" ht="24.75" customHeight="1">
      <c r="A112" s="34"/>
      <c r="B112" s="34"/>
      <c r="C112" s="11" t="s">
        <v>75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9"/>
      <c r="P112" s="20"/>
    </row>
    <row r="113" spans="1:16" ht="120" customHeight="1">
      <c r="A113" s="50" t="s">
        <v>76</v>
      </c>
      <c r="B113" s="57" t="s">
        <v>77</v>
      </c>
      <c r="C113" s="52" t="s">
        <v>65</v>
      </c>
      <c r="D113" s="53">
        <f>SUM(D114:D117)</f>
        <v>120575.89244000004</v>
      </c>
      <c r="E113" s="53">
        <f>SUM(E114:E117)</f>
        <v>23290.8</v>
      </c>
      <c r="F113" s="53">
        <f>SUM(F114:F117)</f>
        <v>16591.9</v>
      </c>
      <c r="G113" s="53">
        <f>SUM(G114:G117)</f>
        <v>12168.30936</v>
      </c>
      <c r="H113" s="53">
        <f>SUM(H114:H117)</f>
        <v>11906.97175</v>
      </c>
      <c r="I113" s="53">
        <f>SUM(I114:I117)</f>
        <v>28389.26493</v>
      </c>
      <c r="J113" s="53">
        <f>SUM(J114:J117)</f>
        <v>9359.20407</v>
      </c>
      <c r="K113" s="53">
        <f>SUM(K114:K117)</f>
        <v>6289.81411</v>
      </c>
      <c r="L113" s="53">
        <f>SUM(L114:L117)</f>
        <v>6289.81411</v>
      </c>
      <c r="M113" s="53">
        <f>SUM(M114:M117)</f>
        <v>6289.81411</v>
      </c>
      <c r="N113" s="52" t="s">
        <v>78</v>
      </c>
      <c r="O113" s="19"/>
      <c r="P113" s="20"/>
    </row>
    <row r="114" spans="1:16" ht="19.5" customHeight="1">
      <c r="A114" s="34"/>
      <c r="B114" s="12" t="s">
        <v>23</v>
      </c>
      <c r="C114" s="14"/>
      <c r="D114" s="23">
        <f aca="true" t="shared" si="87" ref="D114:D117">SUM(E114:M114)</f>
        <v>0</v>
      </c>
      <c r="E114" s="23">
        <v>0</v>
      </c>
      <c r="F114" s="23">
        <v>0</v>
      </c>
      <c r="G114" s="22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11"/>
      <c r="O114" s="19"/>
      <c r="P114" s="20"/>
    </row>
    <row r="115" spans="1:16" ht="19.5" customHeight="1">
      <c r="A115" s="34"/>
      <c r="B115" s="12" t="s">
        <v>24</v>
      </c>
      <c r="C115" s="14"/>
      <c r="D115" s="23">
        <f t="shared" si="87"/>
        <v>0</v>
      </c>
      <c r="E115" s="23">
        <v>0</v>
      </c>
      <c r="F115" s="23">
        <v>0</v>
      </c>
      <c r="G115" s="22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11"/>
      <c r="O115" s="19"/>
      <c r="P115" s="20"/>
    </row>
    <row r="116" spans="1:16" ht="18.75" customHeight="1">
      <c r="A116" s="34"/>
      <c r="B116" s="12" t="s">
        <v>25</v>
      </c>
      <c r="C116" s="14"/>
      <c r="D116" s="23">
        <f t="shared" si="87"/>
        <v>120575.89244000004</v>
      </c>
      <c r="E116" s="23">
        <v>23290.8</v>
      </c>
      <c r="F116" s="23">
        <v>16591.9</v>
      </c>
      <c r="G116" s="22">
        <v>12168.30936</v>
      </c>
      <c r="H116" s="23">
        <v>11906.97175</v>
      </c>
      <c r="I116" s="23">
        <v>28389.26493</v>
      </c>
      <c r="J116" s="23">
        <v>9359.20407</v>
      </c>
      <c r="K116" s="23">
        <v>6289.81411</v>
      </c>
      <c r="L116" s="23">
        <v>6289.81411</v>
      </c>
      <c r="M116" s="23">
        <v>6289.81411</v>
      </c>
      <c r="N116" s="11"/>
      <c r="O116" s="19"/>
      <c r="P116" s="20"/>
    </row>
    <row r="117" spans="1:16" ht="18.75" customHeight="1">
      <c r="A117" s="34"/>
      <c r="B117" s="12" t="s">
        <v>47</v>
      </c>
      <c r="C117" s="14"/>
      <c r="D117" s="23">
        <f t="shared" si="87"/>
        <v>0</v>
      </c>
      <c r="E117" s="23">
        <v>0</v>
      </c>
      <c r="F117" s="23">
        <v>0</v>
      </c>
      <c r="G117" s="22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11"/>
      <c r="O117" s="19"/>
      <c r="P117" s="20"/>
    </row>
    <row r="118" spans="1:16" ht="30" customHeight="1">
      <c r="A118" s="21"/>
      <c r="B118" s="11"/>
      <c r="C118" s="11" t="s">
        <v>79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9"/>
      <c r="P118" s="20"/>
    </row>
    <row r="119" spans="1:16" ht="63.75" customHeight="1">
      <c r="A119" s="56" t="s">
        <v>80</v>
      </c>
      <c r="B119" s="55" t="s">
        <v>81</v>
      </c>
      <c r="C119" s="52" t="s">
        <v>82</v>
      </c>
      <c r="D119" s="53">
        <f>SUM(D120:D123)</f>
        <v>1550</v>
      </c>
      <c r="E119" s="53">
        <f>SUM(E120:E123)</f>
        <v>1550</v>
      </c>
      <c r="F119" s="53">
        <f>SUM(F120:F123)</f>
        <v>0</v>
      </c>
      <c r="G119" s="53">
        <f>SUM(G120:G123)</f>
        <v>0</v>
      </c>
      <c r="H119" s="53">
        <f>SUM(H120:H123)</f>
        <v>0</v>
      </c>
      <c r="I119" s="53">
        <f>SUM(I120:I123)</f>
        <v>0</v>
      </c>
      <c r="J119" s="53">
        <f>SUM(J120:J123)</f>
        <v>0</v>
      </c>
      <c r="K119" s="53">
        <f>SUM(K120:K123)</f>
        <v>0</v>
      </c>
      <c r="L119" s="53">
        <f>SUM(L120:L123)</f>
        <v>0</v>
      </c>
      <c r="M119" s="53">
        <f>SUM(M120:M123)</f>
        <v>0</v>
      </c>
      <c r="N119" s="52" t="s">
        <v>83</v>
      </c>
      <c r="O119" s="19"/>
      <c r="P119" s="20"/>
    </row>
    <row r="120" spans="1:16" ht="18.75" customHeight="1">
      <c r="A120" s="21"/>
      <c r="B120" s="11" t="s">
        <v>23</v>
      </c>
      <c r="C120" s="14"/>
      <c r="D120" s="23">
        <v>0</v>
      </c>
      <c r="E120" s="23">
        <v>0</v>
      </c>
      <c r="F120" s="23">
        <v>0</v>
      </c>
      <c r="G120" s="22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11"/>
      <c r="O120" s="19"/>
      <c r="P120" s="20"/>
    </row>
    <row r="121" spans="1:16" ht="18.75" customHeight="1">
      <c r="A121" s="21"/>
      <c r="B121" s="11" t="s">
        <v>24</v>
      </c>
      <c r="C121" s="14"/>
      <c r="D121" s="23">
        <v>0</v>
      </c>
      <c r="E121" s="23">
        <v>0</v>
      </c>
      <c r="F121" s="23">
        <v>0</v>
      </c>
      <c r="G121" s="22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11"/>
      <c r="O121" s="19"/>
      <c r="P121" s="20"/>
    </row>
    <row r="122" spans="1:16" ht="18.75" customHeight="1">
      <c r="A122" s="21"/>
      <c r="B122" s="11" t="s">
        <v>25</v>
      </c>
      <c r="C122" s="14"/>
      <c r="D122" s="58">
        <f>SUM(E122:I122)</f>
        <v>1550</v>
      </c>
      <c r="E122" s="58">
        <v>1550</v>
      </c>
      <c r="F122" s="23">
        <v>0</v>
      </c>
      <c r="G122" s="22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11"/>
      <c r="O122" s="19"/>
      <c r="P122" s="20"/>
    </row>
    <row r="123" spans="1:16" ht="22.5" customHeight="1">
      <c r="A123" s="21"/>
      <c r="B123" s="11" t="s">
        <v>26</v>
      </c>
      <c r="C123" s="14"/>
      <c r="D123" s="23">
        <v>0</v>
      </c>
      <c r="E123" s="23">
        <v>0</v>
      </c>
      <c r="F123" s="23">
        <v>0</v>
      </c>
      <c r="G123" s="22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11"/>
      <c r="O123" s="19"/>
      <c r="P123" s="20"/>
    </row>
    <row r="124" spans="1:16" ht="52.5" customHeight="1">
      <c r="A124" s="50" t="s">
        <v>84</v>
      </c>
      <c r="B124" s="55" t="s">
        <v>85</v>
      </c>
      <c r="C124" s="52" t="s">
        <v>82</v>
      </c>
      <c r="D124" s="53">
        <f>D125+D126+D127+D128</f>
        <v>817.43132</v>
      </c>
      <c r="E124" s="53">
        <f>E125+E126+E127+E128</f>
        <v>0</v>
      </c>
      <c r="F124" s="53">
        <f>F125+F126+F127+F128</f>
        <v>0</v>
      </c>
      <c r="G124" s="53">
        <f>G125+G126+G127+G128</f>
        <v>0</v>
      </c>
      <c r="H124" s="53">
        <f>H125+H126+H127+H128</f>
        <v>817.43132</v>
      </c>
      <c r="I124" s="53">
        <f>I125+I126+I127+I128</f>
        <v>0</v>
      </c>
      <c r="J124" s="53">
        <f>J125+J126+J127+J128</f>
        <v>0</v>
      </c>
      <c r="K124" s="53">
        <f>K125+K126+K127+K128</f>
        <v>0</v>
      </c>
      <c r="L124" s="53">
        <f>L125+L126+L127+L128</f>
        <v>0</v>
      </c>
      <c r="M124" s="53">
        <f>M125+M126+M127+M128</f>
        <v>0</v>
      </c>
      <c r="N124" s="52"/>
      <c r="O124" s="19"/>
      <c r="P124" s="20"/>
    </row>
    <row r="125" spans="1:16" ht="22.5" customHeight="1">
      <c r="A125" s="21"/>
      <c r="B125" s="11" t="s">
        <v>23</v>
      </c>
      <c r="C125" s="14"/>
      <c r="D125" s="23">
        <f aca="true" t="shared" si="88" ref="D125:D128">SUM(E125:M125)</f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11"/>
      <c r="O125" s="19"/>
      <c r="P125" s="20"/>
    </row>
    <row r="126" spans="1:16" ht="22.5" customHeight="1">
      <c r="A126" s="21"/>
      <c r="B126" s="11" t="s">
        <v>24</v>
      </c>
      <c r="C126" s="14"/>
      <c r="D126" s="23">
        <f t="shared" si="88"/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11"/>
      <c r="O126" s="19"/>
      <c r="P126" s="20"/>
    </row>
    <row r="127" spans="1:16" ht="22.5" customHeight="1">
      <c r="A127" s="21"/>
      <c r="B127" s="11" t="s">
        <v>25</v>
      </c>
      <c r="C127" s="14"/>
      <c r="D127" s="23">
        <f t="shared" si="88"/>
        <v>817.43132</v>
      </c>
      <c r="E127" s="23">
        <v>0</v>
      </c>
      <c r="F127" s="23">
        <v>0</v>
      </c>
      <c r="G127" s="23">
        <v>0</v>
      </c>
      <c r="H127" s="23">
        <v>817.43132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11"/>
      <c r="O127" s="19"/>
      <c r="P127" s="20"/>
    </row>
    <row r="128" spans="1:16" ht="22.5" customHeight="1">
      <c r="A128" s="21"/>
      <c r="B128" s="11" t="s">
        <v>26</v>
      </c>
      <c r="C128" s="14"/>
      <c r="D128" s="23">
        <f t="shared" si="88"/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11"/>
      <c r="O128" s="19"/>
      <c r="P128" s="20"/>
    </row>
    <row r="129" spans="1:16" ht="47.25" customHeight="1">
      <c r="A129" s="50" t="s">
        <v>86</v>
      </c>
      <c r="B129" s="55" t="s">
        <v>87</v>
      </c>
      <c r="C129" s="52" t="s">
        <v>82</v>
      </c>
      <c r="D129" s="53">
        <f>D130+D131+D132+D133</f>
        <v>519.07641</v>
      </c>
      <c r="E129" s="53">
        <f>E130+E131+E132+E133</f>
        <v>0</v>
      </c>
      <c r="F129" s="53">
        <f>F130+F131+F132+F133</f>
        <v>0</v>
      </c>
      <c r="G129" s="53">
        <f>G130+G131+G132+G133</f>
        <v>0</v>
      </c>
      <c r="H129" s="53">
        <f>H130+H131+H132+H133</f>
        <v>519.07641</v>
      </c>
      <c r="I129" s="53">
        <f>I130+I131+I132+I133</f>
        <v>0</v>
      </c>
      <c r="J129" s="53">
        <f>J130+J131+J132+J133</f>
        <v>0</v>
      </c>
      <c r="K129" s="53">
        <f>K130+K131+K132+K133</f>
        <v>0</v>
      </c>
      <c r="L129" s="53">
        <f>L130+L131+L132+L133</f>
        <v>0</v>
      </c>
      <c r="M129" s="53">
        <f>M130+M131+M132+M133</f>
        <v>0</v>
      </c>
      <c r="N129" s="52"/>
      <c r="O129" s="19"/>
      <c r="P129" s="20"/>
    </row>
    <row r="130" spans="1:16" ht="17.25" customHeight="1">
      <c r="A130" s="21"/>
      <c r="B130" s="11" t="s">
        <v>23</v>
      </c>
      <c r="C130" s="14"/>
      <c r="D130" s="23">
        <f aca="true" t="shared" si="89" ref="D130:D133">SUM(E130:M130)</f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11"/>
      <c r="O130" s="19"/>
      <c r="P130" s="20"/>
    </row>
    <row r="131" spans="1:16" ht="15.75" customHeight="1">
      <c r="A131" s="21"/>
      <c r="B131" s="11" t="s">
        <v>24</v>
      </c>
      <c r="C131" s="14"/>
      <c r="D131" s="23">
        <f t="shared" si="89"/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11"/>
      <c r="O131" s="19"/>
      <c r="P131" s="20"/>
    </row>
    <row r="132" spans="1:16" ht="15.75" customHeight="1">
      <c r="A132" s="21"/>
      <c r="B132" s="11" t="s">
        <v>25</v>
      </c>
      <c r="C132" s="14"/>
      <c r="D132" s="23">
        <f t="shared" si="89"/>
        <v>519.07641</v>
      </c>
      <c r="E132" s="23">
        <v>0</v>
      </c>
      <c r="F132" s="23">
        <v>0</v>
      </c>
      <c r="G132" s="23">
        <v>0</v>
      </c>
      <c r="H132" s="23">
        <v>519.07641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11"/>
      <c r="O132" s="19"/>
      <c r="P132" s="20"/>
    </row>
    <row r="133" spans="1:16" ht="15.75" customHeight="1">
      <c r="A133" s="21"/>
      <c r="B133" s="11" t="s">
        <v>26</v>
      </c>
      <c r="C133" s="14"/>
      <c r="D133" s="23">
        <f t="shared" si="89"/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11"/>
      <c r="O133" s="19"/>
      <c r="P133" s="20"/>
    </row>
    <row r="134" spans="1:16" ht="27" customHeight="1">
      <c r="A134" s="21"/>
      <c r="B134" s="11"/>
      <c r="C134" s="45" t="s">
        <v>88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19"/>
      <c r="P134" s="20"/>
    </row>
    <row r="135" spans="1:16" ht="57.75" customHeight="1">
      <c r="A135" s="50" t="s">
        <v>89</v>
      </c>
      <c r="B135" s="55" t="s">
        <v>90</v>
      </c>
      <c r="C135" s="52" t="s">
        <v>82</v>
      </c>
      <c r="D135" s="53">
        <f>SUM(D136:D139)</f>
        <v>44228.074349999995</v>
      </c>
      <c r="E135" s="53">
        <f>SUM(E136:E139)</f>
        <v>16043.7</v>
      </c>
      <c r="F135" s="53">
        <f>SUM(F136:F139)</f>
        <v>5471.9</v>
      </c>
      <c r="G135" s="53">
        <f>SUM(G136:G139)</f>
        <v>2464.6588</v>
      </c>
      <c r="H135" s="53">
        <f>SUM(H136:H139)</f>
        <v>16459.05</v>
      </c>
      <c r="I135" s="53">
        <f>SUM(I136:I139)</f>
        <v>3508.76555</v>
      </c>
      <c r="J135" s="53">
        <f>SUM(J136:J139)</f>
        <v>70</v>
      </c>
      <c r="K135" s="53">
        <f>SUM(K136:K139)</f>
        <v>70</v>
      </c>
      <c r="L135" s="53">
        <f>SUM(L136:L139)</f>
        <v>70</v>
      </c>
      <c r="M135" s="53">
        <f>SUM(M136:M139)</f>
        <v>70</v>
      </c>
      <c r="N135" s="52" t="s">
        <v>66</v>
      </c>
      <c r="O135" s="19"/>
      <c r="P135" s="20"/>
    </row>
    <row r="136" spans="1:16" ht="18.75" customHeight="1">
      <c r="A136" s="21"/>
      <c r="B136" s="11" t="s">
        <v>23</v>
      </c>
      <c r="C136" s="14"/>
      <c r="D136" s="23">
        <f aca="true" t="shared" si="90" ref="D136:D139">SUM(E136:M136)</f>
        <v>0</v>
      </c>
      <c r="E136" s="23">
        <v>0</v>
      </c>
      <c r="F136" s="23">
        <v>0</v>
      </c>
      <c r="G136" s="22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11"/>
      <c r="O136" s="19"/>
      <c r="P136" s="20"/>
    </row>
    <row r="137" spans="1:16" ht="18.75" customHeight="1">
      <c r="A137" s="21"/>
      <c r="B137" s="11" t="s">
        <v>24</v>
      </c>
      <c r="C137" s="14"/>
      <c r="D137" s="23">
        <f t="shared" si="90"/>
        <v>9551</v>
      </c>
      <c r="E137" s="23">
        <v>0</v>
      </c>
      <c r="F137" s="23">
        <v>0</v>
      </c>
      <c r="G137" s="22">
        <v>0</v>
      </c>
      <c r="H137" s="23">
        <v>9551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11"/>
      <c r="O137" s="19"/>
      <c r="P137" s="20"/>
    </row>
    <row r="138" spans="1:16" ht="18.75" customHeight="1">
      <c r="A138" s="21"/>
      <c r="B138" s="11" t="s">
        <v>25</v>
      </c>
      <c r="C138" s="14"/>
      <c r="D138" s="23">
        <f t="shared" si="90"/>
        <v>34677.074349999995</v>
      </c>
      <c r="E138" s="23">
        <v>16043.7</v>
      </c>
      <c r="F138" s="23">
        <v>5471.9</v>
      </c>
      <c r="G138" s="22">
        <v>2464.6588</v>
      </c>
      <c r="H138" s="23">
        <v>6908.05</v>
      </c>
      <c r="I138" s="23">
        <v>3508.76555</v>
      </c>
      <c r="J138" s="23">
        <v>70</v>
      </c>
      <c r="K138" s="23">
        <v>70</v>
      </c>
      <c r="L138" s="23">
        <v>70</v>
      </c>
      <c r="M138" s="23">
        <v>70</v>
      </c>
      <c r="N138" s="11"/>
      <c r="O138" s="19"/>
      <c r="P138" s="20"/>
    </row>
    <row r="139" spans="1:16" ht="20.25" customHeight="1">
      <c r="A139" s="21"/>
      <c r="B139" s="11" t="s">
        <v>26</v>
      </c>
      <c r="C139" s="14"/>
      <c r="D139" s="23">
        <f t="shared" si="90"/>
        <v>0</v>
      </c>
      <c r="E139" s="23">
        <v>0</v>
      </c>
      <c r="F139" s="23">
        <v>0</v>
      </c>
      <c r="G139" s="22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11"/>
      <c r="O139" s="19"/>
      <c r="P139" s="20"/>
    </row>
    <row r="140" spans="1:16" ht="78" customHeight="1">
      <c r="A140" s="29" t="s">
        <v>91</v>
      </c>
      <c r="B140" s="30" t="s">
        <v>92</v>
      </c>
      <c r="C140" s="59"/>
      <c r="D140" s="32">
        <f>SUM(D141:D144)</f>
        <v>119970.00781</v>
      </c>
      <c r="E140" s="32">
        <f>SUM(E141:E144)</f>
        <v>5433.5</v>
      </c>
      <c r="F140" s="32">
        <f>SUM(F141:F144)</f>
        <v>6461.5</v>
      </c>
      <c r="G140" s="32">
        <f>SUM(G141:G144)</f>
        <v>15605.052</v>
      </c>
      <c r="H140" s="32">
        <f>SUM(H141:H144)</f>
        <v>11614.485260000001</v>
      </c>
      <c r="I140" s="32">
        <f>SUM(I141:I144)</f>
        <v>24380.833629999997</v>
      </c>
      <c r="J140" s="32">
        <f>SUM(J141:J144)</f>
        <v>14082.43423</v>
      </c>
      <c r="K140" s="32">
        <f>SUM(K141:K144)</f>
        <v>14130.73423</v>
      </c>
      <c r="L140" s="32">
        <f>SUM(L141:L144)</f>
        <v>14130.73423</v>
      </c>
      <c r="M140" s="32">
        <f>SUM(M141:M144)</f>
        <v>14130.73423</v>
      </c>
      <c r="N140" s="31"/>
      <c r="O140" s="19"/>
      <c r="P140" s="20"/>
    </row>
    <row r="141" spans="1:16" ht="18.75" customHeight="1">
      <c r="A141" s="21"/>
      <c r="B141" s="11" t="s">
        <v>23</v>
      </c>
      <c r="C141" s="14"/>
      <c r="D141" s="23">
        <f aca="true" t="shared" si="91" ref="D141:D144">SUM(D146+D151+D156)</f>
        <v>0</v>
      </c>
      <c r="E141" s="23">
        <f aca="true" t="shared" si="92" ref="E141:E144">SUM(E146+E151+E156)</f>
        <v>0</v>
      </c>
      <c r="F141" s="23">
        <f aca="true" t="shared" si="93" ref="F141:F144">SUM(F146+F151+F156)</f>
        <v>0</v>
      </c>
      <c r="G141" s="22">
        <f aca="true" t="shared" si="94" ref="G141:G144">SUM(G146+G151+G156)</f>
        <v>0</v>
      </c>
      <c r="H141" s="23">
        <f aca="true" t="shared" si="95" ref="H141:H144">SUM(H146+H151+H156)</f>
        <v>0</v>
      </c>
      <c r="I141" s="23">
        <f aca="true" t="shared" si="96" ref="I141:I144">SUM(I146+I151+I156)</f>
        <v>0</v>
      </c>
      <c r="J141" s="23">
        <f aca="true" t="shared" si="97" ref="J141:J144">SUM(J146+J151+J156)</f>
        <v>0</v>
      </c>
      <c r="K141" s="23">
        <f aca="true" t="shared" si="98" ref="K141:K144">SUM(K146+K151+K156)</f>
        <v>0</v>
      </c>
      <c r="L141" s="23">
        <f aca="true" t="shared" si="99" ref="L141:L144">SUM(L146+L151+L156)</f>
        <v>0</v>
      </c>
      <c r="M141" s="23">
        <f aca="true" t="shared" si="100" ref="M141:M144">SUM(M146+M151+M156)</f>
        <v>0</v>
      </c>
      <c r="N141" s="11"/>
      <c r="O141" s="19"/>
      <c r="P141" s="20"/>
    </row>
    <row r="142" spans="1:16" ht="18.75" customHeight="1">
      <c r="A142" s="21"/>
      <c r="B142" s="11" t="s">
        <v>24</v>
      </c>
      <c r="C142" s="14"/>
      <c r="D142" s="23">
        <f t="shared" si="91"/>
        <v>1920.0999999999997</v>
      </c>
      <c r="E142" s="23">
        <f t="shared" si="92"/>
        <v>194.6</v>
      </c>
      <c r="F142" s="23">
        <f t="shared" si="93"/>
        <v>196.8</v>
      </c>
      <c r="G142" s="22">
        <f t="shared" si="94"/>
        <v>201.5</v>
      </c>
      <c r="H142" s="23">
        <f t="shared" si="95"/>
        <v>206.2</v>
      </c>
      <c r="I142" s="23">
        <f t="shared" si="96"/>
        <v>213.1</v>
      </c>
      <c r="J142" s="23">
        <f t="shared" si="97"/>
        <v>220</v>
      </c>
      <c r="K142" s="23">
        <f t="shared" si="98"/>
        <v>229.3</v>
      </c>
      <c r="L142" s="23">
        <f t="shared" si="99"/>
        <v>229.3</v>
      </c>
      <c r="M142" s="23">
        <f t="shared" si="100"/>
        <v>229.3</v>
      </c>
      <c r="N142" s="11"/>
      <c r="O142" s="19"/>
      <c r="P142" s="20"/>
    </row>
    <row r="143" spans="1:16" ht="18.75" customHeight="1">
      <c r="A143" s="21"/>
      <c r="B143" s="11" t="s">
        <v>25</v>
      </c>
      <c r="C143" s="14"/>
      <c r="D143" s="23">
        <f t="shared" si="91"/>
        <v>118049.90780999999</v>
      </c>
      <c r="E143" s="23">
        <f t="shared" si="92"/>
        <v>5238.9</v>
      </c>
      <c r="F143" s="23">
        <f t="shared" si="93"/>
        <v>6264.7</v>
      </c>
      <c r="G143" s="22">
        <f t="shared" si="94"/>
        <v>15403.552</v>
      </c>
      <c r="H143" s="23">
        <f t="shared" si="95"/>
        <v>11408.28526</v>
      </c>
      <c r="I143" s="23">
        <f t="shared" si="96"/>
        <v>24167.73363</v>
      </c>
      <c r="J143" s="23">
        <f t="shared" si="97"/>
        <v>13862.43423</v>
      </c>
      <c r="K143" s="23">
        <f t="shared" si="98"/>
        <v>13901.43423</v>
      </c>
      <c r="L143" s="23">
        <f t="shared" si="99"/>
        <v>13901.43423</v>
      </c>
      <c r="M143" s="23">
        <f t="shared" si="100"/>
        <v>13901.43423</v>
      </c>
      <c r="N143" s="11"/>
      <c r="O143" s="19"/>
      <c r="P143" s="20"/>
    </row>
    <row r="144" spans="1:16" ht="21.75" customHeight="1">
      <c r="A144" s="21"/>
      <c r="B144" s="11" t="s">
        <v>26</v>
      </c>
      <c r="C144" s="14"/>
      <c r="D144" s="23">
        <f t="shared" si="91"/>
        <v>0</v>
      </c>
      <c r="E144" s="23">
        <f t="shared" si="92"/>
        <v>0</v>
      </c>
      <c r="F144" s="23">
        <f t="shared" si="93"/>
        <v>0</v>
      </c>
      <c r="G144" s="22">
        <f t="shared" si="94"/>
        <v>0</v>
      </c>
      <c r="H144" s="23">
        <f t="shared" si="95"/>
        <v>0</v>
      </c>
      <c r="I144" s="23">
        <f t="shared" si="96"/>
        <v>0</v>
      </c>
      <c r="J144" s="23">
        <f t="shared" si="97"/>
        <v>0</v>
      </c>
      <c r="K144" s="23">
        <f t="shared" si="98"/>
        <v>0</v>
      </c>
      <c r="L144" s="23">
        <f t="shared" si="99"/>
        <v>0</v>
      </c>
      <c r="M144" s="23">
        <f t="shared" si="100"/>
        <v>0</v>
      </c>
      <c r="N144" s="11"/>
      <c r="O144" s="19"/>
      <c r="P144" s="20"/>
    </row>
    <row r="145" spans="1:16" ht="49.5" customHeight="1">
      <c r="A145" s="24" t="s">
        <v>93</v>
      </c>
      <c r="B145" s="25" t="s">
        <v>37</v>
      </c>
      <c r="C145" s="26"/>
      <c r="D145" s="27">
        <f>SUM(D146+D147+D148+D149)</f>
        <v>0</v>
      </c>
      <c r="E145" s="27">
        <f>SUM(E146+E147+E148+E149)</f>
        <v>0</v>
      </c>
      <c r="F145" s="27">
        <f>SUM(F146+F147+F148+F149)</f>
        <v>0</v>
      </c>
      <c r="G145" s="27">
        <f>SUM(G146+G147+G148+G149)</f>
        <v>0</v>
      </c>
      <c r="H145" s="27">
        <f>SUM(H146+H147+H148+H149)</f>
        <v>0</v>
      </c>
      <c r="I145" s="27">
        <f>SUM(I146+I147+I148+I149)</f>
        <v>0</v>
      </c>
      <c r="J145" s="27">
        <f>SUM(J146+J147+J148+J149)</f>
        <v>0</v>
      </c>
      <c r="K145" s="27">
        <f>SUM(K146+K147+K148+K149)</f>
        <v>0</v>
      </c>
      <c r="L145" s="27">
        <f>SUM(L146+L147+L148+L149)</f>
        <v>0</v>
      </c>
      <c r="M145" s="27">
        <f>SUM(M146+M147+M148+M149)</f>
        <v>0</v>
      </c>
      <c r="N145" s="28"/>
      <c r="O145" s="19"/>
      <c r="P145" s="20"/>
    </row>
    <row r="146" spans="1:16" ht="18.75" customHeight="1">
      <c r="A146" s="21"/>
      <c r="B146" s="11" t="s">
        <v>23</v>
      </c>
      <c r="C146" s="14"/>
      <c r="D146" s="23">
        <v>0</v>
      </c>
      <c r="E146" s="23">
        <v>0</v>
      </c>
      <c r="F146" s="23">
        <v>0</v>
      </c>
      <c r="G146" s="22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11"/>
      <c r="O146" s="19"/>
      <c r="P146" s="20"/>
    </row>
    <row r="147" spans="1:16" ht="18" customHeight="1">
      <c r="A147" s="21"/>
      <c r="B147" s="11" t="s">
        <v>24</v>
      </c>
      <c r="C147" s="14"/>
      <c r="D147" s="23">
        <v>0</v>
      </c>
      <c r="E147" s="23">
        <v>0</v>
      </c>
      <c r="F147" s="23">
        <v>0</v>
      </c>
      <c r="G147" s="22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11"/>
      <c r="O147" s="19"/>
      <c r="P147" s="20"/>
    </row>
    <row r="148" spans="1:16" ht="18.75" customHeight="1">
      <c r="A148" s="21"/>
      <c r="B148" s="11" t="s">
        <v>25</v>
      </c>
      <c r="C148" s="14"/>
      <c r="D148" s="23">
        <v>0</v>
      </c>
      <c r="E148" s="23">
        <v>0</v>
      </c>
      <c r="F148" s="23">
        <v>0</v>
      </c>
      <c r="G148" s="22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11"/>
      <c r="O148" s="19"/>
      <c r="P148" s="20"/>
    </row>
    <row r="149" spans="1:16" ht="18.75" customHeight="1">
      <c r="A149" s="21"/>
      <c r="B149" s="11" t="s">
        <v>26</v>
      </c>
      <c r="C149" s="14"/>
      <c r="D149" s="23">
        <v>0</v>
      </c>
      <c r="E149" s="23">
        <v>0</v>
      </c>
      <c r="F149" s="23">
        <v>0</v>
      </c>
      <c r="G149" s="22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11"/>
      <c r="O149" s="19"/>
      <c r="P149" s="20"/>
    </row>
    <row r="150" spans="1:16" ht="69" customHeight="1">
      <c r="A150" s="24" t="s">
        <v>94</v>
      </c>
      <c r="B150" s="25" t="s">
        <v>39</v>
      </c>
      <c r="C150" s="26"/>
      <c r="D150" s="27">
        <f>SUM(D151+D152+D153+D154)</f>
        <v>0</v>
      </c>
      <c r="E150" s="27">
        <f>SUM(E151+E152+E153+E154)</f>
        <v>0</v>
      </c>
      <c r="F150" s="27">
        <f>SUM(F151+F152+F153+F154)</f>
        <v>0</v>
      </c>
      <c r="G150" s="27">
        <f>SUM(G151+G152+G153+G154)</f>
        <v>0</v>
      </c>
      <c r="H150" s="27">
        <f>SUM(H151+H152+H153+H154)</f>
        <v>0</v>
      </c>
      <c r="I150" s="27">
        <f>SUM(I151+I152+I153+I154)</f>
        <v>0</v>
      </c>
      <c r="J150" s="27">
        <f>SUM(J151+J152+J153+J154)</f>
        <v>0</v>
      </c>
      <c r="K150" s="27">
        <f>SUM(K151+K152+K153+K154)</f>
        <v>0</v>
      </c>
      <c r="L150" s="27">
        <f>SUM(L151+L152+L153+L154)</f>
        <v>0</v>
      </c>
      <c r="M150" s="27">
        <f>SUM(M151+M152+M153+M154)</f>
        <v>0</v>
      </c>
      <c r="N150" s="28"/>
      <c r="O150" s="19"/>
      <c r="P150" s="20"/>
    </row>
    <row r="151" spans="1:16" ht="22.5" customHeight="1">
      <c r="A151" s="21"/>
      <c r="B151" s="11" t="s">
        <v>23</v>
      </c>
      <c r="C151" s="14"/>
      <c r="D151" s="23">
        <v>0</v>
      </c>
      <c r="E151" s="23">
        <v>0</v>
      </c>
      <c r="F151" s="23">
        <v>0</v>
      </c>
      <c r="G151" s="22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11"/>
      <c r="O151" s="19"/>
      <c r="P151" s="20"/>
    </row>
    <row r="152" spans="1:16" ht="18.75" customHeight="1">
      <c r="A152" s="21"/>
      <c r="B152" s="11" t="s">
        <v>24</v>
      </c>
      <c r="C152" s="14"/>
      <c r="D152" s="23">
        <v>0</v>
      </c>
      <c r="E152" s="23">
        <v>0</v>
      </c>
      <c r="F152" s="23">
        <v>0</v>
      </c>
      <c r="G152" s="22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11"/>
      <c r="O152" s="19"/>
      <c r="P152" s="20"/>
    </row>
    <row r="153" spans="1:16" ht="18.75" customHeight="1">
      <c r="A153" s="21"/>
      <c r="B153" s="11" t="s">
        <v>25</v>
      </c>
      <c r="C153" s="14"/>
      <c r="D153" s="23">
        <v>0</v>
      </c>
      <c r="E153" s="23">
        <v>0</v>
      </c>
      <c r="F153" s="23">
        <v>0</v>
      </c>
      <c r="G153" s="22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11"/>
      <c r="O153" s="19"/>
      <c r="P153" s="20"/>
    </row>
    <row r="154" spans="1:16" ht="18.75" customHeight="1">
      <c r="A154" s="21"/>
      <c r="B154" s="11" t="s">
        <v>26</v>
      </c>
      <c r="C154" s="14"/>
      <c r="D154" s="23">
        <v>0</v>
      </c>
      <c r="E154" s="23">
        <v>0</v>
      </c>
      <c r="F154" s="23">
        <v>0</v>
      </c>
      <c r="G154" s="22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11"/>
      <c r="O154" s="19"/>
      <c r="P154" s="20"/>
    </row>
    <row r="155" spans="1:16" ht="40.5" customHeight="1">
      <c r="A155" s="24" t="s">
        <v>95</v>
      </c>
      <c r="B155" s="25" t="s">
        <v>96</v>
      </c>
      <c r="C155" s="26"/>
      <c r="D155" s="27">
        <f>SUM(D156+D157+D158+D159)</f>
        <v>119970.00781</v>
      </c>
      <c r="E155" s="27">
        <f>SUM(E156+E157+E158+E159)</f>
        <v>5433.5</v>
      </c>
      <c r="F155" s="27">
        <f>SUM(F156+F157+F158+F159)</f>
        <v>6461.5</v>
      </c>
      <c r="G155" s="27">
        <f>SUM(G156+G157+G158+G159)</f>
        <v>15605.052</v>
      </c>
      <c r="H155" s="27">
        <f>SUM(H156+H157+H158+H159)</f>
        <v>11614.485260000001</v>
      </c>
      <c r="I155" s="27">
        <f>SUM(I156+I157+I158+I159)</f>
        <v>24380.833629999997</v>
      </c>
      <c r="J155" s="27">
        <f>SUM(J156+J157+J158+J159)</f>
        <v>14082.43423</v>
      </c>
      <c r="K155" s="27">
        <f>SUM(K156+K157+K158+K159)</f>
        <v>14130.73423</v>
      </c>
      <c r="L155" s="27">
        <f>SUM(L156+L157+L158+L159)</f>
        <v>14130.73423</v>
      </c>
      <c r="M155" s="27">
        <f>SUM(M156+M157+M158+M159)</f>
        <v>14130.73423</v>
      </c>
      <c r="N155" s="28"/>
      <c r="O155" s="19"/>
      <c r="P155" s="20"/>
    </row>
    <row r="156" spans="1:16" ht="27" customHeight="1">
      <c r="A156" s="21"/>
      <c r="B156" s="11" t="s">
        <v>23</v>
      </c>
      <c r="C156" s="14"/>
      <c r="D156" s="23">
        <f aca="true" t="shared" si="101" ref="D156:D159">SUM(D163)</f>
        <v>0</v>
      </c>
      <c r="E156" s="23">
        <f aca="true" t="shared" si="102" ref="E156:E159">SUM(E163)</f>
        <v>0</v>
      </c>
      <c r="F156" s="23">
        <f aca="true" t="shared" si="103" ref="F156:F159">SUM(F163)</f>
        <v>0</v>
      </c>
      <c r="G156" s="22">
        <f aca="true" t="shared" si="104" ref="G156:G159">SUM(G163)</f>
        <v>0</v>
      </c>
      <c r="H156" s="23">
        <f aca="true" t="shared" si="105" ref="H156:H159">SUM(H163)</f>
        <v>0</v>
      </c>
      <c r="I156" s="23">
        <f aca="true" t="shared" si="106" ref="I156:I159">SUM(I163)</f>
        <v>0</v>
      </c>
      <c r="J156" s="23">
        <f aca="true" t="shared" si="107" ref="J156:J159">SUM(J163)</f>
        <v>0</v>
      </c>
      <c r="K156" s="23">
        <f aca="true" t="shared" si="108" ref="K156:K159">SUM(K163)</f>
        <v>0</v>
      </c>
      <c r="L156" s="23">
        <f aca="true" t="shared" si="109" ref="L156:L159">SUM(L163)</f>
        <v>0</v>
      </c>
      <c r="M156" s="23">
        <f aca="true" t="shared" si="110" ref="M156:M159">SUM(M163)</f>
        <v>0</v>
      </c>
      <c r="N156" s="11"/>
      <c r="O156" s="19"/>
      <c r="P156" s="20"/>
    </row>
    <row r="157" spans="1:16" ht="18.75" customHeight="1">
      <c r="A157" s="21"/>
      <c r="B157" s="11" t="s">
        <v>24</v>
      </c>
      <c r="C157" s="14"/>
      <c r="D157" s="23">
        <f t="shared" si="101"/>
        <v>1920.0999999999997</v>
      </c>
      <c r="E157" s="23">
        <f t="shared" si="102"/>
        <v>194.6</v>
      </c>
      <c r="F157" s="23">
        <f t="shared" si="103"/>
        <v>196.8</v>
      </c>
      <c r="G157" s="22">
        <f t="shared" si="104"/>
        <v>201.5</v>
      </c>
      <c r="H157" s="23">
        <f t="shared" si="105"/>
        <v>206.2</v>
      </c>
      <c r="I157" s="23">
        <f t="shared" si="106"/>
        <v>213.1</v>
      </c>
      <c r="J157" s="23">
        <f t="shared" si="107"/>
        <v>220</v>
      </c>
      <c r="K157" s="23">
        <f t="shared" si="108"/>
        <v>229.3</v>
      </c>
      <c r="L157" s="23">
        <f t="shared" si="109"/>
        <v>229.3</v>
      </c>
      <c r="M157" s="23">
        <f t="shared" si="110"/>
        <v>229.3</v>
      </c>
      <c r="N157" s="11"/>
      <c r="O157" s="19"/>
      <c r="P157" s="20"/>
    </row>
    <row r="158" spans="1:16" ht="18.75" customHeight="1">
      <c r="A158" s="21"/>
      <c r="B158" s="11" t="s">
        <v>25</v>
      </c>
      <c r="C158" s="14"/>
      <c r="D158" s="23">
        <f t="shared" si="101"/>
        <v>118049.90780999999</v>
      </c>
      <c r="E158" s="23">
        <f t="shared" si="102"/>
        <v>5238.9</v>
      </c>
      <c r="F158" s="23">
        <f t="shared" si="103"/>
        <v>6264.7</v>
      </c>
      <c r="G158" s="22">
        <f t="shared" si="104"/>
        <v>15403.552</v>
      </c>
      <c r="H158" s="23">
        <f t="shared" si="105"/>
        <v>11408.28526</v>
      </c>
      <c r="I158" s="23">
        <f t="shared" si="106"/>
        <v>24167.73363</v>
      </c>
      <c r="J158" s="23">
        <f t="shared" si="107"/>
        <v>13862.43423</v>
      </c>
      <c r="K158" s="23">
        <f t="shared" si="108"/>
        <v>13901.43423</v>
      </c>
      <c r="L158" s="23">
        <f t="shared" si="109"/>
        <v>13901.43423</v>
      </c>
      <c r="M158" s="23">
        <f t="shared" si="110"/>
        <v>13901.43423</v>
      </c>
      <c r="N158" s="11"/>
      <c r="O158" s="19"/>
      <c r="P158" s="20"/>
    </row>
    <row r="159" spans="1:16" ht="18.75" customHeight="1">
      <c r="A159" s="21"/>
      <c r="B159" s="11" t="s">
        <v>26</v>
      </c>
      <c r="C159" s="14"/>
      <c r="D159" s="23">
        <f t="shared" si="101"/>
        <v>0</v>
      </c>
      <c r="E159" s="23">
        <f t="shared" si="102"/>
        <v>0</v>
      </c>
      <c r="F159" s="23">
        <f t="shared" si="103"/>
        <v>0</v>
      </c>
      <c r="G159" s="22">
        <f t="shared" si="104"/>
        <v>0</v>
      </c>
      <c r="H159" s="23">
        <f t="shared" si="105"/>
        <v>0</v>
      </c>
      <c r="I159" s="23">
        <f t="shared" si="106"/>
        <v>0</v>
      </c>
      <c r="J159" s="23">
        <f t="shared" si="107"/>
        <v>0</v>
      </c>
      <c r="K159" s="23">
        <f t="shared" si="108"/>
        <v>0</v>
      </c>
      <c r="L159" s="23">
        <f t="shared" si="109"/>
        <v>0</v>
      </c>
      <c r="M159" s="23">
        <f t="shared" si="110"/>
        <v>0</v>
      </c>
      <c r="N159" s="11"/>
      <c r="O159" s="19"/>
      <c r="P159" s="20"/>
    </row>
    <row r="160" spans="1:16" ht="18.75" customHeight="1">
      <c r="A160" s="34"/>
      <c r="B160" s="60"/>
      <c r="C160" s="11" t="s">
        <v>97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9"/>
      <c r="P160" s="20"/>
    </row>
    <row r="161" spans="1:16" ht="46.5" customHeight="1">
      <c r="A161" s="34"/>
      <c r="B161" s="34"/>
      <c r="C161" s="11" t="s">
        <v>98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9"/>
      <c r="P161" s="20"/>
    </row>
    <row r="162" spans="1:16" ht="66" customHeight="1">
      <c r="A162" s="50" t="s">
        <v>99</v>
      </c>
      <c r="B162" s="55" t="s">
        <v>100</v>
      </c>
      <c r="C162" s="52" t="s">
        <v>101</v>
      </c>
      <c r="D162" s="53">
        <f>SUM(D163:D166)</f>
        <v>119970.00781</v>
      </c>
      <c r="E162" s="53">
        <f>SUM(E163:E166)</f>
        <v>5433.5</v>
      </c>
      <c r="F162" s="53">
        <f>SUM(F163:F166)</f>
        <v>6461.5</v>
      </c>
      <c r="G162" s="53">
        <f>SUM(G163:G166)</f>
        <v>15605.052</v>
      </c>
      <c r="H162" s="53">
        <f>SUM(H163:H166)</f>
        <v>11614.485260000001</v>
      </c>
      <c r="I162" s="53">
        <f>SUM(I163:I166)</f>
        <v>24380.833629999997</v>
      </c>
      <c r="J162" s="53">
        <f>SUM(J163:J166)</f>
        <v>14082.43423</v>
      </c>
      <c r="K162" s="53">
        <f>SUM(K163:K166)</f>
        <v>14130.73423</v>
      </c>
      <c r="L162" s="53">
        <f>SUM(L163:L166)</f>
        <v>14130.73423</v>
      </c>
      <c r="M162" s="53">
        <f>SUM(M163:M166)</f>
        <v>14130.73423</v>
      </c>
      <c r="N162" s="52" t="s">
        <v>102</v>
      </c>
      <c r="O162" s="19"/>
      <c r="P162" s="20"/>
    </row>
    <row r="163" spans="1:16" ht="18" customHeight="1">
      <c r="A163" s="21"/>
      <c r="B163" s="11" t="s">
        <v>23</v>
      </c>
      <c r="C163" s="14"/>
      <c r="D163" s="23">
        <f aca="true" t="shared" si="111" ref="D163:D166">SUM(E163:M163)</f>
        <v>0</v>
      </c>
      <c r="E163" s="23">
        <v>0</v>
      </c>
      <c r="F163" s="23">
        <v>0</v>
      </c>
      <c r="G163" s="22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11"/>
      <c r="O163" s="19"/>
      <c r="P163" s="20"/>
    </row>
    <row r="164" spans="1:16" ht="18.75" customHeight="1">
      <c r="A164" s="21"/>
      <c r="B164" s="11" t="s">
        <v>24</v>
      </c>
      <c r="C164" s="14"/>
      <c r="D164" s="23">
        <f t="shared" si="111"/>
        <v>1920.0999999999997</v>
      </c>
      <c r="E164" s="23">
        <v>194.6</v>
      </c>
      <c r="F164" s="23">
        <v>196.8</v>
      </c>
      <c r="G164" s="22">
        <v>201.5</v>
      </c>
      <c r="H164" s="23">
        <v>206.2</v>
      </c>
      <c r="I164" s="23">
        <v>213.1</v>
      </c>
      <c r="J164" s="23">
        <v>220</v>
      </c>
      <c r="K164" s="23">
        <v>229.3</v>
      </c>
      <c r="L164" s="23">
        <v>229.3</v>
      </c>
      <c r="M164" s="23">
        <v>229.3</v>
      </c>
      <c r="N164" s="11"/>
      <c r="O164" s="19"/>
      <c r="P164" s="20"/>
    </row>
    <row r="165" spans="1:16" ht="18.75" customHeight="1">
      <c r="A165" s="21"/>
      <c r="B165" s="11" t="s">
        <v>25</v>
      </c>
      <c r="C165" s="14"/>
      <c r="D165" s="23">
        <f t="shared" si="111"/>
        <v>118049.90780999999</v>
      </c>
      <c r="E165" s="23">
        <v>5238.9</v>
      </c>
      <c r="F165" s="23">
        <v>6264.7</v>
      </c>
      <c r="G165" s="22">
        <v>15403.552</v>
      </c>
      <c r="H165" s="23">
        <v>11408.28526</v>
      </c>
      <c r="I165" s="23">
        <v>24167.73363</v>
      </c>
      <c r="J165" s="23">
        <v>13862.43423</v>
      </c>
      <c r="K165" s="23">
        <v>13901.43423</v>
      </c>
      <c r="L165" s="23">
        <v>13901.43423</v>
      </c>
      <c r="M165" s="23">
        <v>13901.43423</v>
      </c>
      <c r="N165" s="23"/>
      <c r="O165" s="19"/>
      <c r="P165" s="20"/>
    </row>
    <row r="166" spans="1:16" ht="18.75" customHeight="1">
      <c r="A166" s="21"/>
      <c r="B166" s="11" t="s">
        <v>26</v>
      </c>
      <c r="C166" s="14"/>
      <c r="D166" s="23">
        <f t="shared" si="111"/>
        <v>0</v>
      </c>
      <c r="E166" s="23">
        <v>0</v>
      </c>
      <c r="F166" s="23">
        <v>0</v>
      </c>
      <c r="G166" s="22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11"/>
      <c r="O166" s="19"/>
      <c r="P166" s="20"/>
    </row>
    <row r="167" spans="1:16" ht="84.75" customHeight="1">
      <c r="A167" s="29" t="s">
        <v>103</v>
      </c>
      <c r="B167" s="30" t="s">
        <v>104</v>
      </c>
      <c r="C167" s="59"/>
      <c r="D167" s="32">
        <f>SUM(D168:D171)</f>
        <v>92224.84468</v>
      </c>
      <c r="E167" s="32">
        <f aca="true" t="shared" si="112" ref="E167:E171">SUM(E172+E177+E182)</f>
        <v>11078.8</v>
      </c>
      <c r="F167" s="32">
        <f aca="true" t="shared" si="113" ref="F167:F171">SUM(F172+F177+F182)</f>
        <v>8294.2</v>
      </c>
      <c r="G167" s="32">
        <f aca="true" t="shared" si="114" ref="G167:G171">SUM(G172+G177+G182)</f>
        <v>3456.48336</v>
      </c>
      <c r="H167" s="32">
        <f aca="true" t="shared" si="115" ref="H167:H171">SUM(H172+H177+H182)</f>
        <v>11123.18484</v>
      </c>
      <c r="I167" s="32">
        <f aca="true" t="shared" si="116" ref="I167:I171">SUM(I172+I177+I182)</f>
        <v>15709.9788</v>
      </c>
      <c r="J167" s="32">
        <f aca="true" t="shared" si="117" ref="J167:J171">SUM(J172+J177+J182)</f>
        <v>14352.55067</v>
      </c>
      <c r="K167" s="32">
        <f aca="true" t="shared" si="118" ref="K167:K171">SUM(K172+K177+K182)</f>
        <v>9403.21567</v>
      </c>
      <c r="L167" s="32">
        <f aca="true" t="shared" si="119" ref="L167:L171">SUM(L172+L177+L182)</f>
        <v>9403.21567</v>
      </c>
      <c r="M167" s="32">
        <f aca="true" t="shared" si="120" ref="M167:M171">SUM(M172+M177+M182)</f>
        <v>9403.21567</v>
      </c>
      <c r="N167" s="31"/>
      <c r="O167" s="19"/>
      <c r="P167" s="20"/>
    </row>
    <row r="168" spans="1:16" ht="18.75" customHeight="1">
      <c r="A168" s="21"/>
      <c r="B168" s="11" t="s">
        <v>23</v>
      </c>
      <c r="C168" s="14"/>
      <c r="D168" s="23">
        <f aca="true" t="shared" si="121" ref="D168:D171">SUM(D173+D178+D183)</f>
        <v>0</v>
      </c>
      <c r="E168" s="23">
        <f t="shared" si="112"/>
        <v>0</v>
      </c>
      <c r="F168" s="23">
        <f t="shared" si="113"/>
        <v>0</v>
      </c>
      <c r="G168" s="22">
        <f t="shared" si="114"/>
        <v>0</v>
      </c>
      <c r="H168" s="23">
        <f t="shared" si="115"/>
        <v>0</v>
      </c>
      <c r="I168" s="23">
        <f t="shared" si="116"/>
        <v>0</v>
      </c>
      <c r="J168" s="23">
        <f t="shared" si="117"/>
        <v>0</v>
      </c>
      <c r="K168" s="23">
        <f t="shared" si="118"/>
        <v>0</v>
      </c>
      <c r="L168" s="23">
        <f t="shared" si="119"/>
        <v>0</v>
      </c>
      <c r="M168" s="23">
        <f t="shared" si="120"/>
        <v>0</v>
      </c>
      <c r="N168" s="11"/>
      <c r="O168" s="19"/>
      <c r="P168" s="20"/>
    </row>
    <row r="169" spans="1:16" ht="18" customHeight="1">
      <c r="A169" s="21"/>
      <c r="B169" s="11" t="s">
        <v>24</v>
      </c>
      <c r="C169" s="14"/>
      <c r="D169" s="23">
        <f t="shared" si="121"/>
        <v>3664.2</v>
      </c>
      <c r="E169" s="23">
        <f t="shared" si="112"/>
        <v>3664.2</v>
      </c>
      <c r="F169" s="23">
        <f t="shared" si="113"/>
        <v>0</v>
      </c>
      <c r="G169" s="22">
        <f t="shared" si="114"/>
        <v>0</v>
      </c>
      <c r="H169" s="23">
        <f t="shared" si="115"/>
        <v>0</v>
      </c>
      <c r="I169" s="23">
        <f t="shared" si="116"/>
        <v>0</v>
      </c>
      <c r="J169" s="23">
        <f t="shared" si="117"/>
        <v>0</v>
      </c>
      <c r="K169" s="23">
        <f t="shared" si="118"/>
        <v>0</v>
      </c>
      <c r="L169" s="23">
        <f t="shared" si="119"/>
        <v>0</v>
      </c>
      <c r="M169" s="23">
        <f t="shared" si="120"/>
        <v>0</v>
      </c>
      <c r="N169" s="11"/>
      <c r="O169" s="19"/>
      <c r="P169" s="20"/>
    </row>
    <row r="170" spans="1:16" ht="18.75" customHeight="1">
      <c r="A170" s="21"/>
      <c r="B170" s="11" t="s">
        <v>25</v>
      </c>
      <c r="C170" s="14"/>
      <c r="D170" s="23">
        <f t="shared" si="121"/>
        <v>88560.64468</v>
      </c>
      <c r="E170" s="23">
        <f t="shared" si="112"/>
        <v>7414.599999999999</v>
      </c>
      <c r="F170" s="23">
        <f t="shared" si="113"/>
        <v>8294.2</v>
      </c>
      <c r="G170" s="22">
        <f t="shared" si="114"/>
        <v>3456.48336</v>
      </c>
      <c r="H170" s="23">
        <f t="shared" si="115"/>
        <v>11123.18484</v>
      </c>
      <c r="I170" s="23">
        <f t="shared" si="116"/>
        <v>15709.9788</v>
      </c>
      <c r="J170" s="23">
        <f t="shared" si="117"/>
        <v>14352.55067</v>
      </c>
      <c r="K170" s="23">
        <f t="shared" si="118"/>
        <v>9403.21567</v>
      </c>
      <c r="L170" s="23">
        <f t="shared" si="119"/>
        <v>9403.21567</v>
      </c>
      <c r="M170" s="23">
        <f t="shared" si="120"/>
        <v>9403.21567</v>
      </c>
      <c r="N170" s="11"/>
      <c r="O170" s="19"/>
      <c r="P170" s="20"/>
    </row>
    <row r="171" spans="1:16" ht="22.5" customHeight="1">
      <c r="A171" s="21"/>
      <c r="B171" s="11" t="s">
        <v>26</v>
      </c>
      <c r="C171" s="14"/>
      <c r="D171" s="23">
        <f t="shared" si="121"/>
        <v>0</v>
      </c>
      <c r="E171" s="23">
        <f t="shared" si="112"/>
        <v>0</v>
      </c>
      <c r="F171" s="23">
        <f t="shared" si="113"/>
        <v>0</v>
      </c>
      <c r="G171" s="22">
        <f t="shared" si="114"/>
        <v>0</v>
      </c>
      <c r="H171" s="23">
        <f t="shared" si="115"/>
        <v>0</v>
      </c>
      <c r="I171" s="23">
        <f t="shared" si="116"/>
        <v>0</v>
      </c>
      <c r="J171" s="23">
        <f t="shared" si="117"/>
        <v>0</v>
      </c>
      <c r="K171" s="23">
        <f t="shared" si="118"/>
        <v>0</v>
      </c>
      <c r="L171" s="23">
        <f t="shared" si="119"/>
        <v>0</v>
      </c>
      <c r="M171" s="23">
        <f t="shared" si="120"/>
        <v>0</v>
      </c>
      <c r="N171" s="11"/>
      <c r="O171" s="19"/>
      <c r="P171" s="20"/>
    </row>
    <row r="172" spans="1:16" ht="48.75" customHeight="1">
      <c r="A172" s="24" t="s">
        <v>105</v>
      </c>
      <c r="B172" s="25" t="s">
        <v>37</v>
      </c>
      <c r="C172" s="26"/>
      <c r="D172" s="27">
        <f>SUM(D173+D174+D175+D176)</f>
        <v>0</v>
      </c>
      <c r="E172" s="27">
        <f>SUM(E173+E174+E175+E176)</f>
        <v>0</v>
      </c>
      <c r="F172" s="27">
        <f>SUM(F173+F174+F175+F176)</f>
        <v>0</v>
      </c>
      <c r="G172" s="27">
        <f>SUM(G173+G174+G175+G176)</f>
        <v>0</v>
      </c>
      <c r="H172" s="27">
        <f>SUM(H173+H174+H175+H176)</f>
        <v>0</v>
      </c>
      <c r="I172" s="27">
        <f>SUM(I173+I174+I175+I176)</f>
        <v>0</v>
      </c>
      <c r="J172" s="27">
        <f>SUM(J173+J174+J175+J176)</f>
        <v>0</v>
      </c>
      <c r="K172" s="27">
        <f>SUM(K173+K174+K175+K176)</f>
        <v>0</v>
      </c>
      <c r="L172" s="27">
        <f>SUM(L173+L174+L175+L176)</f>
        <v>0</v>
      </c>
      <c r="M172" s="27">
        <f>SUM(M173+M174+M175+M176)</f>
        <v>0</v>
      </c>
      <c r="N172" s="28"/>
      <c r="O172" s="19"/>
      <c r="P172" s="20"/>
    </row>
    <row r="173" spans="1:16" ht="18.75" customHeight="1">
      <c r="A173" s="21"/>
      <c r="B173" s="11" t="s">
        <v>23</v>
      </c>
      <c r="C173" s="14"/>
      <c r="D173" s="23">
        <v>0</v>
      </c>
      <c r="E173" s="23">
        <v>0</v>
      </c>
      <c r="F173" s="23">
        <v>0</v>
      </c>
      <c r="G173" s="22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11"/>
      <c r="O173" s="19"/>
      <c r="P173" s="20"/>
    </row>
    <row r="174" spans="1:16" ht="20.25" customHeight="1">
      <c r="A174" s="21"/>
      <c r="B174" s="11" t="s">
        <v>24</v>
      </c>
      <c r="C174" s="14"/>
      <c r="D174" s="23">
        <v>0</v>
      </c>
      <c r="E174" s="23">
        <v>0</v>
      </c>
      <c r="F174" s="23">
        <v>0</v>
      </c>
      <c r="G174" s="22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11"/>
      <c r="O174" s="19"/>
      <c r="P174" s="20"/>
    </row>
    <row r="175" spans="1:16" ht="18.75" customHeight="1">
      <c r="A175" s="21"/>
      <c r="B175" s="11" t="s">
        <v>25</v>
      </c>
      <c r="C175" s="14"/>
      <c r="D175" s="23">
        <v>0</v>
      </c>
      <c r="E175" s="23">
        <v>0</v>
      </c>
      <c r="F175" s="23">
        <v>0</v>
      </c>
      <c r="G175" s="22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11"/>
      <c r="O175" s="19"/>
      <c r="P175" s="20"/>
    </row>
    <row r="176" spans="1:16" ht="24.75" customHeight="1">
      <c r="A176" s="21"/>
      <c r="B176" s="11" t="s">
        <v>26</v>
      </c>
      <c r="C176" s="14"/>
      <c r="D176" s="23">
        <v>0</v>
      </c>
      <c r="E176" s="23">
        <v>0</v>
      </c>
      <c r="F176" s="23">
        <v>0</v>
      </c>
      <c r="G176" s="22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11"/>
      <c r="O176" s="19"/>
      <c r="P176" s="20"/>
    </row>
    <row r="177" spans="1:16" ht="65.25" customHeight="1">
      <c r="A177" s="24" t="s">
        <v>106</v>
      </c>
      <c r="B177" s="25" t="s">
        <v>39</v>
      </c>
      <c r="C177" s="26"/>
      <c r="D177" s="27">
        <f>SUM(D178+D179+D180+D181)</f>
        <v>0</v>
      </c>
      <c r="E177" s="27">
        <f>SUM(E178+E179+E180+E181)</f>
        <v>0</v>
      </c>
      <c r="F177" s="27">
        <f>SUM(F178+F179+F180+F181)</f>
        <v>0</v>
      </c>
      <c r="G177" s="27">
        <f>SUM(G178+G179+G180+G181)</f>
        <v>0</v>
      </c>
      <c r="H177" s="27">
        <f>SUM(H178+H179+H180+H181)</f>
        <v>0</v>
      </c>
      <c r="I177" s="27">
        <f>SUM(I178+I179+I180+I181)</f>
        <v>0</v>
      </c>
      <c r="J177" s="27">
        <f>SUM(J178+J179+J180+J181)</f>
        <v>0</v>
      </c>
      <c r="K177" s="27">
        <f>SUM(K178+K179+K180+K181)</f>
        <v>0</v>
      </c>
      <c r="L177" s="27">
        <f>SUM(L178+L179+L180+L181)</f>
        <v>0</v>
      </c>
      <c r="M177" s="27">
        <f>SUM(M178+M179+M180+M181)</f>
        <v>0</v>
      </c>
      <c r="N177" s="28"/>
      <c r="O177" s="19"/>
      <c r="P177" s="20"/>
    </row>
    <row r="178" spans="1:16" ht="17.25" customHeight="1">
      <c r="A178" s="21"/>
      <c r="B178" s="11" t="s">
        <v>23</v>
      </c>
      <c r="C178" s="14"/>
      <c r="D178" s="23">
        <v>0</v>
      </c>
      <c r="E178" s="23">
        <v>0</v>
      </c>
      <c r="F178" s="23">
        <v>0</v>
      </c>
      <c r="G178" s="22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11"/>
      <c r="O178" s="19"/>
      <c r="P178" s="20"/>
    </row>
    <row r="179" spans="1:16" ht="18.75" customHeight="1">
      <c r="A179" s="21"/>
      <c r="B179" s="11" t="s">
        <v>24</v>
      </c>
      <c r="C179" s="14"/>
      <c r="D179" s="23">
        <v>0</v>
      </c>
      <c r="E179" s="23">
        <v>0</v>
      </c>
      <c r="F179" s="23">
        <v>0</v>
      </c>
      <c r="G179" s="22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11"/>
      <c r="O179" s="19"/>
      <c r="P179" s="20"/>
    </row>
    <row r="180" spans="1:16" ht="18.75" customHeight="1">
      <c r="A180" s="21"/>
      <c r="B180" s="11" t="s">
        <v>25</v>
      </c>
      <c r="C180" s="14"/>
      <c r="D180" s="23">
        <v>0</v>
      </c>
      <c r="E180" s="23">
        <v>0</v>
      </c>
      <c r="F180" s="23">
        <v>0</v>
      </c>
      <c r="G180" s="22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11"/>
      <c r="O180" s="19"/>
      <c r="P180" s="20"/>
    </row>
    <row r="181" spans="1:16" ht="18.75" customHeight="1">
      <c r="A181" s="21"/>
      <c r="B181" s="11" t="s">
        <v>26</v>
      </c>
      <c r="C181" s="14"/>
      <c r="D181" s="23">
        <v>0</v>
      </c>
      <c r="E181" s="23">
        <v>0</v>
      </c>
      <c r="F181" s="23">
        <v>0</v>
      </c>
      <c r="G181" s="22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11"/>
      <c r="O181" s="19"/>
      <c r="P181" s="20"/>
    </row>
    <row r="182" spans="1:16" ht="33" customHeight="1">
      <c r="A182" s="24" t="s">
        <v>107</v>
      </c>
      <c r="B182" s="25" t="s">
        <v>108</v>
      </c>
      <c r="C182" s="26"/>
      <c r="D182" s="27">
        <f>SUM(D183:D186)</f>
        <v>92224.84468</v>
      </c>
      <c r="E182" s="27">
        <f>SUM(E183+E184+E185+E186)</f>
        <v>11078.8</v>
      </c>
      <c r="F182" s="27">
        <f>SUM(F183+F184+F185+F186)</f>
        <v>8294.2</v>
      </c>
      <c r="G182" s="27">
        <f>SUM(G183+G184+G185+G186)</f>
        <v>3456.48336</v>
      </c>
      <c r="H182" s="27">
        <f>SUM(H183+H184+H185+H186)</f>
        <v>11123.18484</v>
      </c>
      <c r="I182" s="27">
        <f>SUM(I183+I184+I185+I186)</f>
        <v>15709.9788</v>
      </c>
      <c r="J182" s="27">
        <f>SUM(J183+J184+J185+J186)</f>
        <v>14352.55067</v>
      </c>
      <c r="K182" s="27">
        <f>SUM(K183+K184+K185+K186)</f>
        <v>9403.21567</v>
      </c>
      <c r="L182" s="27">
        <f>SUM(L183+L184+L185+L186)</f>
        <v>9403.21567</v>
      </c>
      <c r="M182" s="27">
        <f>SUM(M183+M184+M185+M186)</f>
        <v>9403.21567</v>
      </c>
      <c r="N182" s="28"/>
      <c r="O182" s="19"/>
      <c r="P182" s="20"/>
    </row>
    <row r="183" spans="1:15" ht="20.25" customHeight="1">
      <c r="A183" s="21"/>
      <c r="B183" s="11" t="s">
        <v>23</v>
      </c>
      <c r="C183" s="14"/>
      <c r="D183" s="23">
        <f aca="true" t="shared" si="122" ref="D183:D185">SUM(D190+D195+D200)</f>
        <v>0</v>
      </c>
      <c r="E183" s="23">
        <f>SUM(E190++E195+E200)</f>
        <v>0</v>
      </c>
      <c r="F183" s="23">
        <f aca="true" t="shared" si="123" ref="F183:F184">SUM(F190++F195+F200)</f>
        <v>0</v>
      </c>
      <c r="G183" s="22">
        <f aca="true" t="shared" si="124" ref="G183:G184">SUM(G190++G195+G200)</f>
        <v>0</v>
      </c>
      <c r="H183" s="23">
        <f aca="true" t="shared" si="125" ref="H183:H184">SUM(H190++H195+H200)</f>
        <v>0</v>
      </c>
      <c r="I183" s="23">
        <f aca="true" t="shared" si="126" ref="I183:I184">SUM(I190++I195+I200)</f>
        <v>0</v>
      </c>
      <c r="J183" s="23">
        <f aca="true" t="shared" si="127" ref="J183:J184">SUM(J190++J195+J200)</f>
        <v>0</v>
      </c>
      <c r="K183" s="23">
        <f aca="true" t="shared" si="128" ref="K183:K184">SUM(K190++K195+K200)</f>
        <v>0</v>
      </c>
      <c r="L183" s="23">
        <f aca="true" t="shared" si="129" ref="L183:L184">SUM(L190++L195+L200)</f>
        <v>0</v>
      </c>
      <c r="M183" s="23">
        <f aca="true" t="shared" si="130" ref="M183:M184">SUM(M190++M195+M200)</f>
        <v>0</v>
      </c>
      <c r="N183" s="11"/>
      <c r="O183" s="19"/>
    </row>
    <row r="184" spans="1:15" ht="20.25" customHeight="1">
      <c r="A184" s="21"/>
      <c r="B184" s="11" t="s">
        <v>24</v>
      </c>
      <c r="C184" s="14"/>
      <c r="D184" s="23">
        <f t="shared" si="122"/>
        <v>3664.2</v>
      </c>
      <c r="E184" s="23">
        <f aca="true" t="shared" si="131" ref="E184:E185">SUM(E191+E196+E201)</f>
        <v>3664.2</v>
      </c>
      <c r="F184" s="23">
        <f t="shared" si="123"/>
        <v>0</v>
      </c>
      <c r="G184" s="22">
        <f t="shared" si="124"/>
        <v>0</v>
      </c>
      <c r="H184" s="23">
        <f t="shared" si="125"/>
        <v>0</v>
      </c>
      <c r="I184" s="23">
        <f t="shared" si="126"/>
        <v>0</v>
      </c>
      <c r="J184" s="23">
        <f t="shared" si="127"/>
        <v>0</v>
      </c>
      <c r="K184" s="23">
        <f t="shared" si="128"/>
        <v>0</v>
      </c>
      <c r="L184" s="23">
        <f t="shared" si="129"/>
        <v>0</v>
      </c>
      <c r="M184" s="23">
        <f t="shared" si="130"/>
        <v>0</v>
      </c>
      <c r="N184" s="11"/>
      <c r="O184" s="19"/>
    </row>
    <row r="185" spans="1:15" ht="20.25" customHeight="1">
      <c r="A185" s="21"/>
      <c r="B185" s="11" t="s">
        <v>25</v>
      </c>
      <c r="C185" s="14"/>
      <c r="D185" s="23">
        <f t="shared" si="122"/>
        <v>88560.64468</v>
      </c>
      <c r="E185" s="23">
        <f t="shared" si="131"/>
        <v>7414.599999999999</v>
      </c>
      <c r="F185" s="23">
        <f>SUM(F192+F197+F202)</f>
        <v>8294.2</v>
      </c>
      <c r="G185" s="22">
        <f>G192+G197</f>
        <v>3456.48336</v>
      </c>
      <c r="H185" s="23">
        <f>SUM(H192+H197+H202)</f>
        <v>11123.18484</v>
      </c>
      <c r="I185" s="23">
        <f>SUM(I192+I197+I202)</f>
        <v>15709.9788</v>
      </c>
      <c r="J185" s="23">
        <f>SUM(J192+J197+J202)</f>
        <v>14352.55067</v>
      </c>
      <c r="K185" s="23">
        <f>SUM(K192+K197+K202)</f>
        <v>9403.21567</v>
      </c>
      <c r="L185" s="23">
        <f>SUM(L192+L197+L202)</f>
        <v>9403.21567</v>
      </c>
      <c r="M185" s="23">
        <f>SUM(M192+M197+M202)</f>
        <v>9403.21567</v>
      </c>
      <c r="N185" s="23"/>
      <c r="O185" s="19"/>
    </row>
    <row r="186" spans="1:15" ht="15" customHeight="1">
      <c r="A186" s="21"/>
      <c r="B186" s="11" t="s">
        <v>26</v>
      </c>
      <c r="C186" s="14"/>
      <c r="D186" s="23">
        <f>SUM(D193++D198+D203)</f>
        <v>0</v>
      </c>
      <c r="E186" s="23">
        <f>SUM(E193++E198+E203)</f>
        <v>0</v>
      </c>
      <c r="F186" s="23">
        <f>SUM(F193++F198+F203)</f>
        <v>0</v>
      </c>
      <c r="G186" s="22">
        <f>SUM(G193++G198+G203)</f>
        <v>0</v>
      </c>
      <c r="H186" s="23">
        <f>SUM(H193++H198+H203)</f>
        <v>0</v>
      </c>
      <c r="I186" s="23">
        <f>SUM(I193++I198+I203)</f>
        <v>0</v>
      </c>
      <c r="J186" s="23">
        <f>SUM(J193++J198+J203)</f>
        <v>0</v>
      </c>
      <c r="K186" s="23">
        <f>SUM(K193++K198+K203)</f>
        <v>0</v>
      </c>
      <c r="L186" s="23">
        <f>SUM(L193++L198+L203)</f>
        <v>0</v>
      </c>
      <c r="M186" s="23">
        <f>SUM(M193++M198+M203)</f>
        <v>0</v>
      </c>
      <c r="N186" s="11"/>
      <c r="O186" s="19"/>
    </row>
    <row r="187" spans="1:15" ht="15.75" customHeight="1">
      <c r="A187" s="34"/>
      <c r="B187" s="34"/>
      <c r="C187" s="11" t="s">
        <v>109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9"/>
    </row>
    <row r="188" spans="1:15" ht="15.75" customHeight="1">
      <c r="A188" s="34"/>
      <c r="B188" s="34"/>
      <c r="C188" s="11" t="s">
        <v>110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9"/>
    </row>
    <row r="189" spans="1:15" ht="47.25" customHeight="1">
      <c r="A189" s="50" t="s">
        <v>111</v>
      </c>
      <c r="B189" s="61" t="s">
        <v>112</v>
      </c>
      <c r="C189" s="52" t="s">
        <v>65</v>
      </c>
      <c r="D189" s="53">
        <f>SUM(D190:D193)</f>
        <v>3856.3999999999996</v>
      </c>
      <c r="E189" s="53">
        <f>SUM(E190:E193)</f>
        <v>3856.3999999999996</v>
      </c>
      <c r="F189" s="53">
        <f>SUM(F190:F193)</f>
        <v>0</v>
      </c>
      <c r="G189" s="53">
        <f>SUM(G190:G193)</f>
        <v>0</v>
      </c>
      <c r="H189" s="53">
        <f>SUM(H190:H193)</f>
        <v>0</v>
      </c>
      <c r="I189" s="53">
        <f>SUM(I190:I193)</f>
        <v>0</v>
      </c>
      <c r="J189" s="53">
        <f>SUM(J190:J193)</f>
        <v>0</v>
      </c>
      <c r="K189" s="53">
        <f>SUM(K190:K193)</f>
        <v>0</v>
      </c>
      <c r="L189" s="53">
        <f>SUM(L190:L193)</f>
        <v>0</v>
      </c>
      <c r="M189" s="53">
        <f>SUM(M190:M193)</f>
        <v>0</v>
      </c>
      <c r="N189" s="53"/>
      <c r="O189" s="19"/>
    </row>
    <row r="190" spans="1:15" ht="15.75">
      <c r="A190" s="21"/>
      <c r="B190" s="11" t="s">
        <v>23</v>
      </c>
      <c r="C190" s="11"/>
      <c r="D190" s="23">
        <f aca="true" t="shared" si="132" ref="D190:D193">SUM(E190:M190)</f>
        <v>0</v>
      </c>
      <c r="E190" s="23">
        <v>0</v>
      </c>
      <c r="F190" s="23">
        <v>0</v>
      </c>
      <c r="G190" s="22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/>
      <c r="O190" s="19"/>
    </row>
    <row r="191" spans="1:15" ht="15.75">
      <c r="A191" s="21"/>
      <c r="B191" s="11" t="s">
        <v>24</v>
      </c>
      <c r="C191" s="11"/>
      <c r="D191" s="23">
        <f t="shared" si="132"/>
        <v>3664.2</v>
      </c>
      <c r="E191" s="23">
        <v>3664.2</v>
      </c>
      <c r="F191" s="23">
        <v>0</v>
      </c>
      <c r="G191" s="22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/>
      <c r="O191" s="19"/>
    </row>
    <row r="192" spans="1:15" ht="15.75">
      <c r="A192" s="21"/>
      <c r="B192" s="11" t="s">
        <v>25</v>
      </c>
      <c r="C192" s="11"/>
      <c r="D192" s="23">
        <f t="shared" si="132"/>
        <v>192.2</v>
      </c>
      <c r="E192" s="23">
        <v>192.2</v>
      </c>
      <c r="F192" s="23">
        <v>0</v>
      </c>
      <c r="G192" s="22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/>
      <c r="O192" s="19"/>
    </row>
    <row r="193" spans="1:15" ht="15.75">
      <c r="A193" s="21"/>
      <c r="B193" s="11" t="s">
        <v>26</v>
      </c>
      <c r="C193" s="11"/>
      <c r="D193" s="23">
        <f t="shared" si="132"/>
        <v>0</v>
      </c>
      <c r="E193" s="23">
        <v>0</v>
      </c>
      <c r="F193" s="23">
        <v>0</v>
      </c>
      <c r="G193" s="22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/>
      <c r="O193" s="19"/>
    </row>
    <row r="194" spans="1:15" ht="63.75" customHeight="1">
      <c r="A194" s="50" t="s">
        <v>113</v>
      </c>
      <c r="B194" s="62" t="s">
        <v>114</v>
      </c>
      <c r="C194" s="52" t="s">
        <v>101</v>
      </c>
      <c r="D194" s="53">
        <f>SUM(D195:D198)</f>
        <v>41020.95984999999</v>
      </c>
      <c r="E194" s="53">
        <f>SUM(E195:E198)</f>
        <v>1914</v>
      </c>
      <c r="F194" s="53">
        <f>SUM(F195:F198)</f>
        <v>6519.7</v>
      </c>
      <c r="G194" s="53">
        <f>SUM(G195:G198)</f>
        <v>3456.48336</v>
      </c>
      <c r="H194" s="53">
        <f>SUM(H195:H198)</f>
        <v>7082.58486</v>
      </c>
      <c r="I194" s="53">
        <f>SUM(I195:I198)</f>
        <v>5495.58083</v>
      </c>
      <c r="J194" s="53">
        <f>SUM(J195:J198)</f>
        <v>4138.1527</v>
      </c>
      <c r="K194" s="53">
        <f>SUM(K195:K198)</f>
        <v>4138.1527</v>
      </c>
      <c r="L194" s="53">
        <f>SUM(L195:L198)</f>
        <v>4138.1527</v>
      </c>
      <c r="M194" s="53">
        <f>SUM(M195:M198)</f>
        <v>4138.1527</v>
      </c>
      <c r="N194" s="52" t="s">
        <v>115</v>
      </c>
      <c r="O194" s="19"/>
    </row>
    <row r="195" spans="1:15" ht="15.75">
      <c r="A195" s="34"/>
      <c r="B195" s="12" t="s">
        <v>23</v>
      </c>
      <c r="C195" s="14"/>
      <c r="D195" s="23">
        <f aca="true" t="shared" si="133" ref="D195:D198">SUM(E195:M195)</f>
        <v>0</v>
      </c>
      <c r="E195" s="23">
        <v>0</v>
      </c>
      <c r="F195" s="23">
        <v>0</v>
      </c>
      <c r="G195" s="22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11"/>
      <c r="O195" s="19"/>
    </row>
    <row r="196" spans="1:15" ht="15.75">
      <c r="A196" s="34"/>
      <c r="B196" s="12" t="s">
        <v>24</v>
      </c>
      <c r="C196" s="14"/>
      <c r="D196" s="23">
        <f t="shared" si="133"/>
        <v>0</v>
      </c>
      <c r="E196" s="23">
        <v>0</v>
      </c>
      <c r="F196" s="23">
        <v>0</v>
      </c>
      <c r="G196" s="22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11"/>
      <c r="O196" s="19"/>
    </row>
    <row r="197" spans="1:15" ht="16.5">
      <c r="A197" s="34"/>
      <c r="B197" s="12" t="s">
        <v>25</v>
      </c>
      <c r="C197" s="14"/>
      <c r="D197" s="23">
        <f t="shared" si="133"/>
        <v>41020.95984999999</v>
      </c>
      <c r="E197" s="23">
        <v>1914</v>
      </c>
      <c r="F197" s="23">
        <v>6519.7</v>
      </c>
      <c r="G197" s="22">
        <v>3456.48336</v>
      </c>
      <c r="H197" s="23">
        <v>7082.58486</v>
      </c>
      <c r="I197" s="23">
        <v>5495.58083</v>
      </c>
      <c r="J197" s="23">
        <v>4138.1527</v>
      </c>
      <c r="K197" s="23">
        <v>4138.1527</v>
      </c>
      <c r="L197" s="23">
        <v>4138.1527</v>
      </c>
      <c r="M197" s="23">
        <v>4138.1527</v>
      </c>
      <c r="N197" s="23"/>
      <c r="O197" s="19"/>
    </row>
    <row r="198" spans="1:15" ht="17.25" customHeight="1">
      <c r="A198" s="34"/>
      <c r="B198" s="12" t="s">
        <v>26</v>
      </c>
      <c r="C198" s="14"/>
      <c r="D198" s="23">
        <f t="shared" si="133"/>
        <v>0</v>
      </c>
      <c r="E198" s="23">
        <v>0</v>
      </c>
      <c r="F198" s="23">
        <v>0</v>
      </c>
      <c r="G198" s="22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11"/>
      <c r="O198" s="19"/>
    </row>
    <row r="199" spans="1:15" ht="47.25">
      <c r="A199" s="63" t="s">
        <v>116</v>
      </c>
      <c r="B199" s="64" t="s">
        <v>117</v>
      </c>
      <c r="C199" s="52" t="s">
        <v>65</v>
      </c>
      <c r="D199" s="65">
        <f>SUM(D200:D203)</f>
        <v>47347.48483</v>
      </c>
      <c r="E199" s="65">
        <f>SUM(E200:E203)</f>
        <v>5308.4</v>
      </c>
      <c r="F199" s="65">
        <f>SUM(F200:F203)</f>
        <v>1774.5</v>
      </c>
      <c r="G199" s="65">
        <f>SUM(G200:G203)</f>
        <v>0</v>
      </c>
      <c r="H199" s="65">
        <f>SUM(H200:H203)</f>
        <v>4040.59998</v>
      </c>
      <c r="I199" s="65">
        <f>SUM(I200:I203)</f>
        <v>10214.39797</v>
      </c>
      <c r="J199" s="65">
        <f>SUM(J200:J203)</f>
        <v>10214.39797</v>
      </c>
      <c r="K199" s="65">
        <f>SUM(K200:K203)</f>
        <v>5265.06297</v>
      </c>
      <c r="L199" s="65">
        <f>SUM(L200:L203)</f>
        <v>5265.06297</v>
      </c>
      <c r="M199" s="65">
        <f>SUM(M200:M203)</f>
        <v>5265.06297</v>
      </c>
      <c r="N199" s="63" t="s">
        <v>118</v>
      </c>
      <c r="O199" s="19"/>
    </row>
    <row r="200" spans="1:15" ht="15.75">
      <c r="A200" s="14"/>
      <c r="B200" s="12" t="s">
        <v>23</v>
      </c>
      <c r="C200" s="14"/>
      <c r="D200" s="66">
        <f aca="true" t="shared" si="134" ref="D200:D203">SUM(E200:M200)</f>
        <v>0</v>
      </c>
      <c r="E200" s="66">
        <v>0</v>
      </c>
      <c r="F200" s="66">
        <v>0</v>
      </c>
      <c r="G200" s="67">
        <v>0</v>
      </c>
      <c r="H200" s="66">
        <v>0</v>
      </c>
      <c r="I200" s="66">
        <v>0</v>
      </c>
      <c r="J200" s="66">
        <v>0</v>
      </c>
      <c r="K200" s="66">
        <v>0</v>
      </c>
      <c r="L200" s="66">
        <v>0</v>
      </c>
      <c r="M200" s="66">
        <v>0</v>
      </c>
      <c r="N200" s="14"/>
      <c r="O200" s="19"/>
    </row>
    <row r="201" spans="1:15" ht="15.75">
      <c r="A201" s="14"/>
      <c r="B201" s="12" t="s">
        <v>24</v>
      </c>
      <c r="C201" s="14"/>
      <c r="D201" s="66">
        <f t="shared" si="134"/>
        <v>0</v>
      </c>
      <c r="E201" s="66">
        <v>0</v>
      </c>
      <c r="F201" s="66">
        <v>0</v>
      </c>
      <c r="G201" s="67">
        <v>0</v>
      </c>
      <c r="H201" s="66">
        <v>0</v>
      </c>
      <c r="I201" s="66">
        <v>0</v>
      </c>
      <c r="J201" s="66">
        <v>0</v>
      </c>
      <c r="K201" s="66">
        <v>0</v>
      </c>
      <c r="L201" s="66">
        <v>0</v>
      </c>
      <c r="M201" s="66">
        <v>0</v>
      </c>
      <c r="N201" s="14"/>
      <c r="O201" s="19"/>
    </row>
    <row r="202" spans="1:15" ht="15.75">
      <c r="A202" s="14"/>
      <c r="B202" s="12" t="s">
        <v>25</v>
      </c>
      <c r="C202" s="14"/>
      <c r="D202" s="66">
        <f t="shared" si="134"/>
        <v>47347.48483</v>
      </c>
      <c r="E202" s="66">
        <v>5308.4</v>
      </c>
      <c r="F202" s="66">
        <v>1774.5</v>
      </c>
      <c r="G202" s="67">
        <v>0</v>
      </c>
      <c r="H202" s="66">
        <v>4040.59998</v>
      </c>
      <c r="I202" s="66">
        <v>10214.39797</v>
      </c>
      <c r="J202" s="66">
        <v>10214.39797</v>
      </c>
      <c r="K202" s="66">
        <v>5265.06297</v>
      </c>
      <c r="L202" s="66">
        <v>5265.06297</v>
      </c>
      <c r="M202" s="66">
        <v>5265.06297</v>
      </c>
      <c r="N202" s="68"/>
      <c r="O202" s="19"/>
    </row>
    <row r="203" spans="1:15" ht="14.25" customHeight="1">
      <c r="A203" s="14"/>
      <c r="B203" s="12" t="s">
        <v>26</v>
      </c>
      <c r="C203" s="14"/>
      <c r="D203" s="66">
        <f t="shared" si="134"/>
        <v>0</v>
      </c>
      <c r="E203" s="66">
        <v>0</v>
      </c>
      <c r="F203" s="66">
        <v>0</v>
      </c>
      <c r="G203" s="67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  <c r="M203" s="66">
        <v>0</v>
      </c>
      <c r="N203" s="14"/>
      <c r="O203" s="19"/>
    </row>
    <row r="204" spans="1:15" ht="131.25" customHeight="1">
      <c r="A204" s="29" t="s">
        <v>119</v>
      </c>
      <c r="B204" s="30" t="s">
        <v>120</v>
      </c>
      <c r="C204" s="59"/>
      <c r="D204" s="32">
        <f>SUM(D205:D208)</f>
        <v>14329.4</v>
      </c>
      <c r="E204" s="32">
        <f aca="true" t="shared" si="135" ref="E204:E208">SUM(E209+E226+E231)</f>
        <v>0</v>
      </c>
      <c r="F204" s="32">
        <f aca="true" t="shared" si="136" ref="F204:F208">SUM(F209+F226+F231)</f>
        <v>0</v>
      </c>
      <c r="G204" s="32">
        <f aca="true" t="shared" si="137" ref="G204:G208">SUM(G209+G226+G231)</f>
        <v>0</v>
      </c>
      <c r="H204" s="32">
        <f aca="true" t="shared" si="138" ref="H204:H206">SUM(H209+H226+H231)</f>
        <v>14329.4</v>
      </c>
      <c r="I204" s="32">
        <f aca="true" t="shared" si="139" ref="I204:I208">SUM(I209+I226+I231)</f>
        <v>0</v>
      </c>
      <c r="J204" s="32">
        <f aca="true" t="shared" si="140" ref="J204:J208">SUM(J209+J226+J231)</f>
        <v>0</v>
      </c>
      <c r="K204" s="32">
        <f aca="true" t="shared" si="141" ref="K204:K208">SUM(K209+K226+K231)</f>
        <v>0</v>
      </c>
      <c r="L204" s="32">
        <f aca="true" t="shared" si="142" ref="L204:L208">SUM(L209+L226+L231)</f>
        <v>0</v>
      </c>
      <c r="M204" s="32">
        <f aca="true" t="shared" si="143" ref="M204:M208">SUM(M209+M226+M231)</f>
        <v>0</v>
      </c>
      <c r="N204" s="31"/>
      <c r="O204" s="69"/>
    </row>
    <row r="205" spans="1:15" ht="21" customHeight="1">
      <c r="A205" s="21"/>
      <c r="B205" s="11" t="s">
        <v>23</v>
      </c>
      <c r="C205" s="14"/>
      <c r="D205" s="23">
        <f aca="true" t="shared" si="144" ref="D205:D208">SUM(D210+D227+D232)</f>
        <v>0</v>
      </c>
      <c r="E205" s="23">
        <f t="shared" si="135"/>
        <v>0</v>
      </c>
      <c r="F205" s="23">
        <f t="shared" si="136"/>
        <v>0</v>
      </c>
      <c r="G205" s="22">
        <f t="shared" si="137"/>
        <v>0</v>
      </c>
      <c r="H205" s="23">
        <f t="shared" si="138"/>
        <v>0</v>
      </c>
      <c r="I205" s="23">
        <f t="shared" si="139"/>
        <v>0</v>
      </c>
      <c r="J205" s="23">
        <f t="shared" si="140"/>
        <v>0</v>
      </c>
      <c r="K205" s="23">
        <f t="shared" si="141"/>
        <v>0</v>
      </c>
      <c r="L205" s="23">
        <f t="shared" si="142"/>
        <v>0</v>
      </c>
      <c r="M205" s="23">
        <f t="shared" si="143"/>
        <v>0</v>
      </c>
      <c r="N205" s="11"/>
      <c r="O205" s="69"/>
    </row>
    <row r="206" spans="1:15" ht="17.25" customHeight="1">
      <c r="A206" s="21"/>
      <c r="B206" s="11" t="s">
        <v>24</v>
      </c>
      <c r="C206" s="14"/>
      <c r="D206" s="23">
        <f t="shared" si="144"/>
        <v>13299.6</v>
      </c>
      <c r="E206" s="23">
        <f t="shared" si="135"/>
        <v>0</v>
      </c>
      <c r="F206" s="23">
        <f t="shared" si="136"/>
        <v>0</v>
      </c>
      <c r="G206" s="22">
        <f t="shared" si="137"/>
        <v>0</v>
      </c>
      <c r="H206" s="23">
        <f t="shared" si="138"/>
        <v>13299.6</v>
      </c>
      <c r="I206" s="23">
        <f t="shared" si="139"/>
        <v>0</v>
      </c>
      <c r="J206" s="23">
        <f t="shared" si="140"/>
        <v>0</v>
      </c>
      <c r="K206" s="23">
        <f t="shared" si="141"/>
        <v>0</v>
      </c>
      <c r="L206" s="23">
        <f t="shared" si="142"/>
        <v>0</v>
      </c>
      <c r="M206" s="23">
        <f t="shared" si="143"/>
        <v>0</v>
      </c>
      <c r="N206" s="11"/>
      <c r="O206" s="69"/>
    </row>
    <row r="207" spans="1:15" ht="17.25" customHeight="1">
      <c r="A207" s="21"/>
      <c r="B207" s="11" t="s">
        <v>25</v>
      </c>
      <c r="C207" s="14"/>
      <c r="D207" s="23">
        <f t="shared" si="144"/>
        <v>1029.8</v>
      </c>
      <c r="E207" s="23">
        <f t="shared" si="135"/>
        <v>0</v>
      </c>
      <c r="F207" s="23">
        <f t="shared" si="136"/>
        <v>0</v>
      </c>
      <c r="G207" s="22">
        <f t="shared" si="137"/>
        <v>0</v>
      </c>
      <c r="H207" s="23">
        <f>H212+H229+H234</f>
        <v>1029.8</v>
      </c>
      <c r="I207" s="23">
        <f t="shared" si="139"/>
        <v>0</v>
      </c>
      <c r="J207" s="23">
        <f t="shared" si="140"/>
        <v>0</v>
      </c>
      <c r="K207" s="23">
        <f t="shared" si="141"/>
        <v>0</v>
      </c>
      <c r="L207" s="23">
        <f t="shared" si="142"/>
        <v>0</v>
      </c>
      <c r="M207" s="23">
        <f t="shared" si="143"/>
        <v>0</v>
      </c>
      <c r="N207" s="11"/>
      <c r="O207" s="69"/>
    </row>
    <row r="208" spans="1:15" ht="15.75" customHeight="1">
      <c r="A208" s="21"/>
      <c r="B208" s="11" t="s">
        <v>26</v>
      </c>
      <c r="C208" s="14"/>
      <c r="D208" s="23">
        <f t="shared" si="144"/>
        <v>0</v>
      </c>
      <c r="E208" s="23">
        <f t="shared" si="135"/>
        <v>0</v>
      </c>
      <c r="F208" s="23">
        <f t="shared" si="136"/>
        <v>0</v>
      </c>
      <c r="G208" s="22">
        <f t="shared" si="137"/>
        <v>0</v>
      </c>
      <c r="H208" s="23">
        <f>SUM(H213+H230+H235)</f>
        <v>0</v>
      </c>
      <c r="I208" s="23">
        <f t="shared" si="139"/>
        <v>0</v>
      </c>
      <c r="J208" s="23">
        <f t="shared" si="140"/>
        <v>0</v>
      </c>
      <c r="K208" s="23">
        <f t="shared" si="141"/>
        <v>0</v>
      </c>
      <c r="L208" s="23">
        <f t="shared" si="142"/>
        <v>0</v>
      </c>
      <c r="M208" s="23">
        <f t="shared" si="143"/>
        <v>0</v>
      </c>
      <c r="N208" s="11"/>
      <c r="O208" s="69"/>
    </row>
    <row r="209" spans="1:15" ht="39" customHeight="1">
      <c r="A209" s="24" t="s">
        <v>121</v>
      </c>
      <c r="B209" s="25" t="s">
        <v>37</v>
      </c>
      <c r="C209" s="26"/>
      <c r="D209" s="27">
        <f>SUM(D210:D213)</f>
        <v>14329.4</v>
      </c>
      <c r="E209" s="27">
        <f>SUM(E210:E213)</f>
        <v>0</v>
      </c>
      <c r="F209" s="27">
        <f>SUM(F210:F213)</f>
        <v>0</v>
      </c>
      <c r="G209" s="27">
        <f>SUM(G210:G213)</f>
        <v>0</v>
      </c>
      <c r="H209" s="27">
        <f>H210+H211+H212+H213</f>
        <v>14329.4</v>
      </c>
      <c r="I209" s="27">
        <f>SUM(I210:I213)</f>
        <v>0</v>
      </c>
      <c r="J209" s="27">
        <f>SUM(J210:J213)</f>
        <v>0</v>
      </c>
      <c r="K209" s="27">
        <f>SUM(K210:K213)</f>
        <v>0</v>
      </c>
      <c r="L209" s="27">
        <f>SUM(L210:L213)</f>
        <v>0</v>
      </c>
      <c r="M209" s="27">
        <f>SUM(M210:M213)</f>
        <v>0</v>
      </c>
      <c r="N209" s="28"/>
      <c r="O209" s="69"/>
    </row>
    <row r="210" spans="1:15" ht="19.5" customHeight="1">
      <c r="A210" s="21"/>
      <c r="B210" s="11" t="s">
        <v>23</v>
      </c>
      <c r="C210" s="14"/>
      <c r="D210" s="23">
        <f aca="true" t="shared" si="145" ref="D210:D213">SUM(D217+D222)</f>
        <v>0</v>
      </c>
      <c r="E210" s="23">
        <f aca="true" t="shared" si="146" ref="E210:E213">SUM(E217+E222)</f>
        <v>0</v>
      </c>
      <c r="F210" s="23">
        <f aca="true" t="shared" si="147" ref="F210:F213">SUM(F217+F222)</f>
        <v>0</v>
      </c>
      <c r="G210" s="22">
        <f aca="true" t="shared" si="148" ref="G210:G213">SUM(G217+G222)</f>
        <v>0</v>
      </c>
      <c r="H210" s="23">
        <f aca="true" t="shared" si="149" ref="H210:H213">SUM(H217+H222)</f>
        <v>0</v>
      </c>
      <c r="I210" s="23">
        <f aca="true" t="shared" si="150" ref="I210:I213">SUM(I217+I222)</f>
        <v>0</v>
      </c>
      <c r="J210" s="23">
        <f aca="true" t="shared" si="151" ref="J210:J213">SUM(J217+J222)</f>
        <v>0</v>
      </c>
      <c r="K210" s="23">
        <f aca="true" t="shared" si="152" ref="K210:K213">SUM(K217+K222)</f>
        <v>0</v>
      </c>
      <c r="L210" s="23">
        <f aca="true" t="shared" si="153" ref="L210:L213">SUM(L217+L222)</f>
        <v>0</v>
      </c>
      <c r="M210" s="23">
        <f aca="true" t="shared" si="154" ref="M210:M213">SUM(M217+M222)</f>
        <v>0</v>
      </c>
      <c r="N210" s="11"/>
      <c r="O210" s="69"/>
    </row>
    <row r="211" spans="1:15" ht="15.75">
      <c r="A211" s="21"/>
      <c r="B211" s="11" t="s">
        <v>24</v>
      </c>
      <c r="C211" s="14"/>
      <c r="D211" s="23">
        <f t="shared" si="145"/>
        <v>13299.6</v>
      </c>
      <c r="E211" s="23">
        <f t="shared" si="146"/>
        <v>0</v>
      </c>
      <c r="F211" s="23">
        <f t="shared" si="147"/>
        <v>0</v>
      </c>
      <c r="G211" s="22">
        <f t="shared" si="148"/>
        <v>0</v>
      </c>
      <c r="H211" s="23">
        <f t="shared" si="149"/>
        <v>13299.6</v>
      </c>
      <c r="I211" s="23">
        <f t="shared" si="150"/>
        <v>0</v>
      </c>
      <c r="J211" s="23">
        <f t="shared" si="151"/>
        <v>0</v>
      </c>
      <c r="K211" s="23">
        <f t="shared" si="152"/>
        <v>0</v>
      </c>
      <c r="L211" s="23">
        <f t="shared" si="153"/>
        <v>0</v>
      </c>
      <c r="M211" s="23">
        <f t="shared" si="154"/>
        <v>0</v>
      </c>
      <c r="N211" s="11"/>
      <c r="O211" s="69"/>
    </row>
    <row r="212" spans="1:15" ht="15.75">
      <c r="A212" s="21"/>
      <c r="B212" s="11" t="s">
        <v>25</v>
      </c>
      <c r="C212" s="14"/>
      <c r="D212" s="23">
        <f t="shared" si="145"/>
        <v>1029.8</v>
      </c>
      <c r="E212" s="23">
        <f t="shared" si="146"/>
        <v>0</v>
      </c>
      <c r="F212" s="23">
        <f t="shared" si="147"/>
        <v>0</v>
      </c>
      <c r="G212" s="22">
        <f t="shared" si="148"/>
        <v>0</v>
      </c>
      <c r="H212" s="23">
        <f t="shared" si="149"/>
        <v>1029.8</v>
      </c>
      <c r="I212" s="23">
        <f t="shared" si="150"/>
        <v>0</v>
      </c>
      <c r="J212" s="23">
        <f t="shared" si="151"/>
        <v>0</v>
      </c>
      <c r="K212" s="23">
        <f t="shared" si="152"/>
        <v>0</v>
      </c>
      <c r="L212" s="23">
        <f t="shared" si="153"/>
        <v>0</v>
      </c>
      <c r="M212" s="23">
        <f t="shared" si="154"/>
        <v>0</v>
      </c>
      <c r="N212" s="11"/>
      <c r="O212" s="69"/>
    </row>
    <row r="213" spans="1:15" ht="15.75">
      <c r="A213" s="21"/>
      <c r="B213" s="11" t="s">
        <v>26</v>
      </c>
      <c r="C213" s="14"/>
      <c r="D213" s="23">
        <f t="shared" si="145"/>
        <v>0</v>
      </c>
      <c r="E213" s="23">
        <f t="shared" si="146"/>
        <v>0</v>
      </c>
      <c r="F213" s="23">
        <f t="shared" si="147"/>
        <v>0</v>
      </c>
      <c r="G213" s="22">
        <f t="shared" si="148"/>
        <v>0</v>
      </c>
      <c r="H213" s="23">
        <f t="shared" si="149"/>
        <v>0</v>
      </c>
      <c r="I213" s="23">
        <f t="shared" si="150"/>
        <v>0</v>
      </c>
      <c r="J213" s="23">
        <f t="shared" si="151"/>
        <v>0</v>
      </c>
      <c r="K213" s="23">
        <f t="shared" si="152"/>
        <v>0</v>
      </c>
      <c r="L213" s="23">
        <f t="shared" si="153"/>
        <v>0</v>
      </c>
      <c r="M213" s="23">
        <f t="shared" si="154"/>
        <v>0</v>
      </c>
      <c r="N213" s="11"/>
      <c r="O213" s="69"/>
    </row>
    <row r="214" spans="1:14" ht="16.5" customHeight="1">
      <c r="A214" s="34"/>
      <c r="B214" s="34"/>
      <c r="C214" s="11" t="s">
        <v>122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4" ht="35.25" customHeight="1">
      <c r="A215" s="34"/>
      <c r="B215" s="34"/>
      <c r="C215" s="11" t="s">
        <v>123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1:14" ht="63">
      <c r="A216" s="50" t="s">
        <v>124</v>
      </c>
      <c r="B216" s="61" t="s">
        <v>125</v>
      </c>
      <c r="C216" s="52" t="s">
        <v>65</v>
      </c>
      <c r="D216" s="53">
        <f>SUM(D217:D220)</f>
        <v>14329.4</v>
      </c>
      <c r="E216" s="53">
        <f>SUM(E217:E220)</f>
        <v>0</v>
      </c>
      <c r="F216" s="53">
        <f>SUM(F217:F220)</f>
        <v>0</v>
      </c>
      <c r="G216" s="53">
        <f>SUM(G217:G220)</f>
        <v>0</v>
      </c>
      <c r="H216" s="53">
        <f>SUM(H217:H220)</f>
        <v>14329.4</v>
      </c>
      <c r="I216" s="53">
        <f>SUM(I217:I220)</f>
        <v>0</v>
      </c>
      <c r="J216" s="53">
        <f>SUM(J217:J220)</f>
        <v>0</v>
      </c>
      <c r="K216" s="53">
        <f>SUM(K217:K220)</f>
        <v>0</v>
      </c>
      <c r="L216" s="53">
        <f>SUM(L217:L220)</f>
        <v>0</v>
      </c>
      <c r="M216" s="53">
        <f>SUM(M217:M220)</f>
        <v>0</v>
      </c>
      <c r="N216" s="53"/>
    </row>
    <row r="217" spans="1:14" ht="15.75">
      <c r="A217" s="21"/>
      <c r="B217" s="11" t="s">
        <v>23</v>
      </c>
      <c r="C217" s="11"/>
      <c r="D217" s="23">
        <f aca="true" t="shared" si="155" ref="D217:D220">SUM(E217:M217)</f>
        <v>0</v>
      </c>
      <c r="E217" s="23">
        <v>0</v>
      </c>
      <c r="F217" s="23">
        <v>0</v>
      </c>
      <c r="G217" s="22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/>
    </row>
    <row r="218" spans="1:14" ht="15.75">
      <c r="A218" s="21"/>
      <c r="B218" s="11" t="s">
        <v>24</v>
      </c>
      <c r="C218" s="11"/>
      <c r="D218" s="23">
        <f t="shared" si="155"/>
        <v>13299.6</v>
      </c>
      <c r="E218" s="23">
        <v>0</v>
      </c>
      <c r="F218" s="23">
        <v>0</v>
      </c>
      <c r="G218" s="22">
        <v>0</v>
      </c>
      <c r="H218" s="22">
        <v>13299.6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3"/>
    </row>
    <row r="219" spans="1:14" ht="15.75">
      <c r="A219" s="21"/>
      <c r="B219" s="11" t="s">
        <v>25</v>
      </c>
      <c r="C219" s="11"/>
      <c r="D219" s="23">
        <f t="shared" si="155"/>
        <v>1029.8</v>
      </c>
      <c r="E219" s="23">
        <v>0</v>
      </c>
      <c r="F219" s="23">
        <v>0</v>
      </c>
      <c r="G219" s="22">
        <v>0</v>
      </c>
      <c r="H219" s="22">
        <v>1029.8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3"/>
    </row>
    <row r="220" spans="1:14" ht="15.75">
      <c r="A220" s="21"/>
      <c r="B220" s="11" t="s">
        <v>26</v>
      </c>
      <c r="C220" s="11"/>
      <c r="D220" s="23">
        <f t="shared" si="155"/>
        <v>0</v>
      </c>
      <c r="E220" s="23">
        <v>0</v>
      </c>
      <c r="F220" s="23">
        <v>0</v>
      </c>
      <c r="G220" s="22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/>
    </row>
    <row r="221" spans="1:14" ht="47.25">
      <c r="A221" s="50" t="s">
        <v>126</v>
      </c>
      <c r="B221" s="55" t="s">
        <v>127</v>
      </c>
      <c r="C221" s="52" t="s">
        <v>65</v>
      </c>
      <c r="D221" s="53">
        <f>SUM(D222:D225)</f>
        <v>0</v>
      </c>
      <c r="E221" s="53">
        <f>SUM(E222:E225)</f>
        <v>0</v>
      </c>
      <c r="F221" s="53">
        <f>SUM(F222:F225)</f>
        <v>0</v>
      </c>
      <c r="G221" s="53">
        <f>SUM(G222:G225)</f>
        <v>0</v>
      </c>
      <c r="H221" s="53">
        <f>SUM(H222:H225)</f>
        <v>0</v>
      </c>
      <c r="I221" s="53">
        <f>SUM(I222:I225)</f>
        <v>0</v>
      </c>
      <c r="J221" s="53">
        <f>SUM(J222:J225)</f>
        <v>0</v>
      </c>
      <c r="K221" s="53">
        <f>SUM(K222:K225)</f>
        <v>0</v>
      </c>
      <c r="L221" s="53">
        <f>SUM(L222:L225)</f>
        <v>0</v>
      </c>
      <c r="M221" s="53">
        <f>SUM(M222:M225)</f>
        <v>0</v>
      </c>
      <c r="N221" s="52"/>
    </row>
    <row r="222" spans="1:14" ht="15.75">
      <c r="A222" s="34"/>
      <c r="B222" s="12" t="s">
        <v>23</v>
      </c>
      <c r="C222" s="14"/>
      <c r="D222" s="23">
        <f aca="true" t="shared" si="156" ref="D222:D225">SUM(E222:M222)</f>
        <v>0</v>
      </c>
      <c r="E222" s="23">
        <v>0</v>
      </c>
      <c r="F222" s="23">
        <v>0</v>
      </c>
      <c r="G222" s="22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11"/>
    </row>
    <row r="223" spans="1:14" ht="15.75">
      <c r="A223" s="34"/>
      <c r="B223" s="12" t="s">
        <v>24</v>
      </c>
      <c r="C223" s="14"/>
      <c r="D223" s="23">
        <f t="shared" si="156"/>
        <v>0</v>
      </c>
      <c r="E223" s="23">
        <v>0</v>
      </c>
      <c r="F223" s="23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1"/>
    </row>
    <row r="224" spans="1:14" ht="15.75">
      <c r="A224" s="34"/>
      <c r="B224" s="12" t="s">
        <v>25</v>
      </c>
      <c r="C224" s="14"/>
      <c r="D224" s="23">
        <f t="shared" si="156"/>
        <v>0</v>
      </c>
      <c r="E224" s="23">
        <v>0</v>
      </c>
      <c r="F224" s="23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3"/>
    </row>
    <row r="225" spans="1:14" ht="15.75">
      <c r="A225" s="34"/>
      <c r="B225" s="12" t="s">
        <v>26</v>
      </c>
      <c r="C225" s="14"/>
      <c r="D225" s="23">
        <f t="shared" si="156"/>
        <v>0</v>
      </c>
      <c r="E225" s="23">
        <v>0</v>
      </c>
      <c r="F225" s="23">
        <v>0</v>
      </c>
      <c r="G225" s="22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11"/>
    </row>
    <row r="226" spans="1:15" ht="63.75" customHeight="1">
      <c r="A226" s="24" t="s">
        <v>128</v>
      </c>
      <c r="B226" s="25" t="s">
        <v>39</v>
      </c>
      <c r="C226" s="26"/>
      <c r="D226" s="27">
        <f>SUM(D227+D228+D229+D230)</f>
        <v>0</v>
      </c>
      <c r="E226" s="27">
        <f>SUM(E227+E228+E229+E230)</f>
        <v>0</v>
      </c>
      <c r="F226" s="27">
        <f>SUM(F227+F228+F229+F230)</f>
        <v>0</v>
      </c>
      <c r="G226" s="27">
        <f>SUM(G227+G228+G229+G230)</f>
        <v>0</v>
      </c>
      <c r="H226" s="27">
        <f>SUM(H227+H228+H229+H230)</f>
        <v>0</v>
      </c>
      <c r="I226" s="27">
        <f>SUM(I227+I228+I229+I230)</f>
        <v>0</v>
      </c>
      <c r="J226" s="27">
        <f>SUM(J227+J228+J229+J230)</f>
        <v>0</v>
      </c>
      <c r="K226" s="27">
        <f>SUM(K227+K228+K229+K230)</f>
        <v>0</v>
      </c>
      <c r="L226" s="27">
        <f>SUM(L227+L228+L229+L230)</f>
        <v>0</v>
      </c>
      <c r="M226" s="27">
        <f>SUM(M227+M228+M229+M230)</f>
        <v>0</v>
      </c>
      <c r="N226" s="28"/>
      <c r="O226" s="69"/>
    </row>
    <row r="227" spans="1:15" ht="20.25" customHeight="1">
      <c r="A227" s="21"/>
      <c r="B227" s="11" t="s">
        <v>23</v>
      </c>
      <c r="C227" s="14"/>
      <c r="D227" s="23">
        <f aca="true" t="shared" si="157" ref="D227:D230">SUM(E227:M228)</f>
        <v>0</v>
      </c>
      <c r="E227" s="23">
        <v>0</v>
      </c>
      <c r="F227" s="23">
        <v>0</v>
      </c>
      <c r="G227" s="22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11"/>
      <c r="O227" s="69"/>
    </row>
    <row r="228" spans="1:15" ht="15.75">
      <c r="A228" s="21"/>
      <c r="B228" s="11" t="s">
        <v>24</v>
      </c>
      <c r="C228" s="14"/>
      <c r="D228" s="23">
        <f t="shared" si="157"/>
        <v>0</v>
      </c>
      <c r="E228" s="23">
        <v>0</v>
      </c>
      <c r="F228" s="23">
        <v>0</v>
      </c>
      <c r="G228" s="22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11"/>
      <c r="O228" s="69"/>
    </row>
    <row r="229" spans="1:15" ht="15.75">
      <c r="A229" s="21"/>
      <c r="B229" s="11" t="s">
        <v>25</v>
      </c>
      <c r="C229" s="14"/>
      <c r="D229" s="23">
        <f t="shared" si="157"/>
        <v>0</v>
      </c>
      <c r="E229" s="23">
        <v>0</v>
      </c>
      <c r="F229" s="23">
        <v>0</v>
      </c>
      <c r="G229" s="22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11"/>
      <c r="O229" s="69"/>
    </row>
    <row r="230" spans="1:15" ht="15.75">
      <c r="A230" s="21"/>
      <c r="B230" s="11" t="s">
        <v>26</v>
      </c>
      <c r="C230" s="14"/>
      <c r="D230" s="23">
        <f t="shared" si="157"/>
        <v>0</v>
      </c>
      <c r="E230" s="23">
        <v>0</v>
      </c>
      <c r="F230" s="23">
        <v>0</v>
      </c>
      <c r="G230" s="22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11"/>
      <c r="O230" s="69"/>
    </row>
    <row r="231" spans="1:15" ht="31.5">
      <c r="A231" s="24" t="s">
        <v>129</v>
      </c>
      <c r="B231" s="25" t="s">
        <v>108</v>
      </c>
      <c r="C231" s="26"/>
      <c r="D231" s="27">
        <f>D232+D233+D234+D235</f>
        <v>0</v>
      </c>
      <c r="E231" s="27">
        <f>E232+E233+E234+E235</f>
        <v>0</v>
      </c>
      <c r="F231" s="27">
        <f>F232+F233+F234+F235</f>
        <v>0</v>
      </c>
      <c r="G231" s="27">
        <f>G232+G233+G234+G235</f>
        <v>0</v>
      </c>
      <c r="H231" s="27">
        <f>H232+H233+H234+H235</f>
        <v>0</v>
      </c>
      <c r="I231" s="27">
        <f>I232+I233+I234+I235</f>
        <v>0</v>
      </c>
      <c r="J231" s="27">
        <f>J232+J233+J234+J235</f>
        <v>0</v>
      </c>
      <c r="K231" s="27">
        <f>K232+K233+K234+K235</f>
        <v>0</v>
      </c>
      <c r="L231" s="27">
        <f>L232+L233+L234+L235</f>
        <v>0</v>
      </c>
      <c r="M231" s="27">
        <f>M232+M233+M234+M235</f>
        <v>0</v>
      </c>
      <c r="N231" s="28"/>
      <c r="O231" s="69"/>
    </row>
    <row r="232" spans="1:14" ht="15.75">
      <c r="A232" s="21"/>
      <c r="B232" s="11" t="s">
        <v>23</v>
      </c>
      <c r="C232" s="14"/>
      <c r="D232" s="23">
        <f aca="true" t="shared" si="158" ref="D232:D235">SUM(E232:M232)</f>
        <v>0</v>
      </c>
      <c r="E232" s="23">
        <f aca="true" t="shared" si="159" ref="E232:E235">E217+E222</f>
        <v>0</v>
      </c>
      <c r="F232" s="23">
        <f aca="true" t="shared" si="160" ref="F232:F235">F217+F222</f>
        <v>0</v>
      </c>
      <c r="G232" s="22">
        <f aca="true" t="shared" si="161" ref="G232:G235">G217+G222</f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11"/>
    </row>
    <row r="233" spans="1:14" ht="15.75">
      <c r="A233" s="21"/>
      <c r="B233" s="11" t="s">
        <v>24</v>
      </c>
      <c r="C233" s="14"/>
      <c r="D233" s="23">
        <f t="shared" si="158"/>
        <v>0</v>
      </c>
      <c r="E233" s="23">
        <f t="shared" si="159"/>
        <v>0</v>
      </c>
      <c r="F233" s="23">
        <f t="shared" si="160"/>
        <v>0</v>
      </c>
      <c r="G233" s="23">
        <f t="shared" si="161"/>
        <v>0</v>
      </c>
      <c r="H233" s="23">
        <v>0</v>
      </c>
      <c r="I233" s="23">
        <f aca="true" t="shared" si="162" ref="I233:I234">I218+I223</f>
        <v>0</v>
      </c>
      <c r="J233" s="23">
        <f aca="true" t="shared" si="163" ref="J233:J235">J218+J223</f>
        <v>0</v>
      </c>
      <c r="K233" s="23">
        <f aca="true" t="shared" si="164" ref="K233:K235">K218+K223</f>
        <v>0</v>
      </c>
      <c r="L233" s="23">
        <f aca="true" t="shared" si="165" ref="L233:L235">L218+L223</f>
        <v>0</v>
      </c>
      <c r="M233" s="23">
        <f aca="true" t="shared" si="166" ref="M233:M235">M218+M223</f>
        <v>0</v>
      </c>
      <c r="N233" s="11"/>
    </row>
    <row r="234" spans="1:14" ht="15.75">
      <c r="A234" s="21"/>
      <c r="B234" s="11" t="s">
        <v>25</v>
      </c>
      <c r="C234" s="14"/>
      <c r="D234" s="23">
        <f t="shared" si="158"/>
        <v>0</v>
      </c>
      <c r="E234" s="23">
        <f t="shared" si="159"/>
        <v>0</v>
      </c>
      <c r="F234" s="23">
        <f t="shared" si="160"/>
        <v>0</v>
      </c>
      <c r="G234" s="23">
        <f t="shared" si="161"/>
        <v>0</v>
      </c>
      <c r="H234" s="23">
        <v>0</v>
      </c>
      <c r="I234" s="23">
        <f t="shared" si="162"/>
        <v>0</v>
      </c>
      <c r="J234" s="23">
        <f t="shared" si="163"/>
        <v>0</v>
      </c>
      <c r="K234" s="23">
        <f t="shared" si="164"/>
        <v>0</v>
      </c>
      <c r="L234" s="23">
        <f t="shared" si="165"/>
        <v>0</v>
      </c>
      <c r="M234" s="23">
        <f t="shared" si="166"/>
        <v>0</v>
      </c>
      <c r="N234" s="23"/>
    </row>
    <row r="235" spans="1:14" ht="15.75">
      <c r="A235" s="21"/>
      <c r="B235" s="11" t="s">
        <v>26</v>
      </c>
      <c r="C235" s="14"/>
      <c r="D235" s="23">
        <f t="shared" si="158"/>
        <v>0</v>
      </c>
      <c r="E235" s="23">
        <f t="shared" si="159"/>
        <v>0</v>
      </c>
      <c r="F235" s="23">
        <f t="shared" si="160"/>
        <v>0</v>
      </c>
      <c r="G235" s="22">
        <f t="shared" si="161"/>
        <v>0</v>
      </c>
      <c r="H235" s="23">
        <v>0</v>
      </c>
      <c r="I235" s="23">
        <v>0</v>
      </c>
      <c r="J235" s="23">
        <f t="shared" si="163"/>
        <v>0</v>
      </c>
      <c r="K235" s="23">
        <f t="shared" si="164"/>
        <v>0</v>
      </c>
      <c r="L235" s="23">
        <f t="shared" si="165"/>
        <v>0</v>
      </c>
      <c r="M235" s="23">
        <f t="shared" si="166"/>
        <v>0</v>
      </c>
      <c r="N235" s="11"/>
    </row>
  </sheetData>
  <sheetProtection selectLockedCells="1" selectUnlockedCells="1"/>
  <mergeCells count="26">
    <mergeCell ref="K1:N1"/>
    <mergeCell ref="L2:N2"/>
    <mergeCell ref="K3:N3"/>
    <mergeCell ref="B5:N5"/>
    <mergeCell ref="B6:N6"/>
    <mergeCell ref="B7:N7"/>
    <mergeCell ref="C8:I8"/>
    <mergeCell ref="A9:A10"/>
    <mergeCell ref="B9:B10"/>
    <mergeCell ref="C9:C10"/>
    <mergeCell ref="D9:M9"/>
    <mergeCell ref="N9:N10"/>
    <mergeCell ref="C52:N52"/>
    <mergeCell ref="C53:N53"/>
    <mergeCell ref="C64:N64"/>
    <mergeCell ref="C70:N70"/>
    <mergeCell ref="C111:N111"/>
    <mergeCell ref="C112:N112"/>
    <mergeCell ref="C118:N118"/>
    <mergeCell ref="C134:N134"/>
    <mergeCell ref="C160:N160"/>
    <mergeCell ref="C161:N161"/>
    <mergeCell ref="C187:N187"/>
    <mergeCell ref="C188:N188"/>
    <mergeCell ref="C214:N214"/>
    <mergeCell ref="C215:N215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2020-07-07T12:59:32Z</cp:lastPrinted>
  <dcterms:created xsi:type="dcterms:W3CDTF">2014-04-17T10:23:22Z</dcterms:created>
  <dcterms:modified xsi:type="dcterms:W3CDTF">2020-10-30T12:02:16Z</dcterms:modified>
  <cp:category/>
  <cp:version/>
  <cp:contentType/>
  <cp:contentStatus/>
  <cp:revision>4</cp:revision>
</cp:coreProperties>
</file>