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845" windowWidth="14805" windowHeight="627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79" i="2" l="1"/>
  <c r="D99" i="2"/>
  <c r="D79" i="2" s="1"/>
  <c r="D145" i="2"/>
  <c r="H99" i="2"/>
  <c r="E99" i="2"/>
  <c r="E79" i="2"/>
  <c r="D29" i="2"/>
  <c r="E13" i="2"/>
  <c r="F265" i="2"/>
  <c r="G265" i="2"/>
  <c r="H265" i="2"/>
  <c r="I265" i="2"/>
  <c r="J265" i="2"/>
  <c r="K265" i="2"/>
  <c r="L265" i="2"/>
  <c r="E265" i="2"/>
  <c r="D264" i="2"/>
  <c r="F264" i="2"/>
  <c r="G264" i="2"/>
  <c r="H264" i="2"/>
  <c r="I264" i="2"/>
  <c r="J264" i="2"/>
  <c r="K264" i="2"/>
  <c r="L264" i="2"/>
  <c r="E264" i="2"/>
  <c r="D271" i="2"/>
  <c r="D268" i="2" s="1"/>
  <c r="D270" i="2"/>
  <c r="E268" i="2"/>
  <c r="F268" i="2"/>
  <c r="G268" i="2"/>
  <c r="H268" i="2"/>
  <c r="I268" i="2"/>
  <c r="J268" i="2"/>
  <c r="K268" i="2"/>
  <c r="L268" i="2"/>
  <c r="D265" i="2" l="1"/>
  <c r="G100" i="2"/>
  <c r="H100" i="2"/>
  <c r="I100" i="2"/>
  <c r="J100" i="2"/>
  <c r="K100" i="2"/>
  <c r="L100" i="2"/>
  <c r="F100" i="2"/>
  <c r="E80" i="2" l="1"/>
  <c r="F80" i="2"/>
  <c r="G80" i="2"/>
  <c r="H80" i="2"/>
  <c r="I80" i="2"/>
  <c r="J80" i="2"/>
  <c r="K80" i="2"/>
  <c r="L80" i="2"/>
  <c r="F99" i="2"/>
  <c r="G99" i="2"/>
  <c r="I99" i="2"/>
  <c r="J99" i="2"/>
  <c r="K99" i="2"/>
  <c r="L99" i="2"/>
  <c r="F98" i="2"/>
  <c r="G98" i="2"/>
  <c r="H98" i="2"/>
  <c r="I98" i="2"/>
  <c r="J98" i="2"/>
  <c r="K98" i="2"/>
  <c r="L98" i="2"/>
  <c r="F97" i="2"/>
  <c r="G97" i="2"/>
  <c r="H97" i="2"/>
  <c r="I97" i="2"/>
  <c r="J97" i="2"/>
  <c r="K97" i="2"/>
  <c r="L97" i="2"/>
  <c r="E100" i="2"/>
  <c r="E98" i="2"/>
  <c r="E97" i="2"/>
  <c r="L221" i="2"/>
  <c r="K221" i="2"/>
  <c r="J221" i="2"/>
  <c r="I221" i="2"/>
  <c r="H221" i="2"/>
  <c r="G221" i="2"/>
  <c r="F221" i="2"/>
  <c r="E221" i="2"/>
  <c r="E96" i="2" l="1"/>
  <c r="D221" i="2"/>
  <c r="F208" i="2"/>
  <c r="G208" i="2"/>
  <c r="H208" i="2"/>
  <c r="I208" i="2"/>
  <c r="J208" i="2"/>
  <c r="K208" i="2"/>
  <c r="L208" i="2"/>
  <c r="E208" i="2"/>
  <c r="D234" i="2"/>
  <c r="D233" i="2"/>
  <c r="D232" i="2"/>
  <c r="D231" i="2"/>
  <c r="L230" i="2"/>
  <c r="K230" i="2"/>
  <c r="J230" i="2"/>
  <c r="I230" i="2"/>
  <c r="H230" i="2"/>
  <c r="G230" i="2"/>
  <c r="F230" i="2"/>
  <c r="E230" i="2"/>
  <c r="D230" i="2" l="1"/>
  <c r="E165" i="2" l="1"/>
  <c r="F165" i="2" l="1"/>
  <c r="G165" i="2"/>
  <c r="H165" i="2"/>
  <c r="I165" i="2"/>
  <c r="J165" i="2"/>
  <c r="K165" i="2"/>
  <c r="L165" i="2"/>
  <c r="E185" i="2"/>
  <c r="F185" i="2"/>
  <c r="G185" i="2"/>
  <c r="H185" i="2"/>
  <c r="I185" i="2"/>
  <c r="J185" i="2"/>
  <c r="K185" i="2"/>
  <c r="L185" i="2"/>
  <c r="D186" i="2"/>
  <c r="D187" i="2"/>
  <c r="E84" i="2" l="1"/>
  <c r="E81" i="2" s="1"/>
  <c r="F84" i="2"/>
  <c r="F81" i="2" s="1"/>
  <c r="G84" i="2"/>
  <c r="G81" i="2" s="1"/>
  <c r="H84" i="2"/>
  <c r="H81" i="2" s="1"/>
  <c r="I84" i="2"/>
  <c r="I81" i="2" s="1"/>
  <c r="J84" i="2"/>
  <c r="J81" i="2" s="1"/>
  <c r="K84" i="2"/>
  <c r="K81" i="2" s="1"/>
  <c r="L84" i="2"/>
  <c r="L81" i="2" s="1"/>
  <c r="E41" i="2" l="1"/>
  <c r="G41" i="2"/>
  <c r="H41" i="2"/>
  <c r="I41" i="2"/>
  <c r="J41" i="2"/>
  <c r="K41" i="2"/>
  <c r="L41" i="2"/>
  <c r="D90" i="2"/>
  <c r="D89" i="2"/>
  <c r="D84" i="2" s="1"/>
  <c r="D88" i="2"/>
  <c r="D87" i="2"/>
  <c r="L86" i="2"/>
  <c r="K86" i="2"/>
  <c r="J86" i="2"/>
  <c r="I86" i="2"/>
  <c r="H86" i="2"/>
  <c r="G86" i="2"/>
  <c r="F86" i="2"/>
  <c r="E86" i="2"/>
  <c r="D81" i="2" l="1"/>
  <c r="D86" i="2"/>
  <c r="E51" i="2" l="1"/>
  <c r="E36" i="2" s="1"/>
  <c r="D182" i="2"/>
  <c r="D117" i="2"/>
  <c r="D104" i="2"/>
  <c r="E103" i="2"/>
  <c r="F103" i="2"/>
  <c r="G103" i="2"/>
  <c r="H103" i="2"/>
  <c r="I103" i="2"/>
  <c r="J103" i="2"/>
  <c r="K103" i="2"/>
  <c r="L103" i="2"/>
  <c r="E108" i="2"/>
  <c r="F108" i="2"/>
  <c r="G108" i="2"/>
  <c r="H108" i="2"/>
  <c r="I108" i="2"/>
  <c r="J108" i="2"/>
  <c r="K108" i="2"/>
  <c r="L108" i="2"/>
  <c r="D110" i="2"/>
  <c r="E114" i="2"/>
  <c r="F114" i="2"/>
  <c r="G114" i="2"/>
  <c r="H114" i="2"/>
  <c r="I114" i="2"/>
  <c r="J114" i="2"/>
  <c r="K114" i="2"/>
  <c r="L114" i="2"/>
  <c r="L179" i="2"/>
  <c r="E179" i="2"/>
  <c r="F179" i="2"/>
  <c r="G179" i="2"/>
  <c r="H179" i="2"/>
  <c r="I179" i="2"/>
  <c r="J179" i="2"/>
  <c r="K179" i="2"/>
  <c r="E125" i="2"/>
  <c r="E142" i="2"/>
  <c r="F142" i="2"/>
  <c r="G142" i="2"/>
  <c r="H142" i="2"/>
  <c r="I142" i="2"/>
  <c r="J142" i="2"/>
  <c r="K142" i="2"/>
  <c r="L142" i="2"/>
  <c r="E137" i="2"/>
  <c r="F137" i="2"/>
  <c r="G137" i="2"/>
  <c r="H137" i="2"/>
  <c r="I137" i="2"/>
  <c r="J137" i="2"/>
  <c r="K137" i="2"/>
  <c r="L137" i="2"/>
  <c r="D128" i="2"/>
  <c r="D140" i="2"/>
  <c r="D123" i="2"/>
  <c r="D111" i="2"/>
  <c r="D106" i="2"/>
  <c r="D177" i="2"/>
  <c r="D172" i="2"/>
  <c r="F254" i="2"/>
  <c r="G254" i="2"/>
  <c r="H254" i="2"/>
  <c r="I254" i="2"/>
  <c r="J254" i="2"/>
  <c r="K254" i="2"/>
  <c r="L254" i="2"/>
  <c r="E254" i="2"/>
  <c r="F253" i="2"/>
  <c r="G253" i="2"/>
  <c r="H253" i="2"/>
  <c r="I253" i="2"/>
  <c r="J253" i="2"/>
  <c r="K253" i="2"/>
  <c r="L253" i="2"/>
  <c r="E253" i="2"/>
  <c r="F252" i="2"/>
  <c r="G252" i="2"/>
  <c r="H252" i="2"/>
  <c r="I252" i="2"/>
  <c r="J252" i="2"/>
  <c r="K252" i="2"/>
  <c r="L252" i="2"/>
  <c r="F251" i="2"/>
  <c r="G251" i="2"/>
  <c r="H251" i="2"/>
  <c r="I251" i="2"/>
  <c r="J251" i="2"/>
  <c r="K251" i="2"/>
  <c r="L251" i="2"/>
  <c r="E251" i="2"/>
  <c r="E252" i="2"/>
  <c r="E274" i="2"/>
  <c r="F274" i="2"/>
  <c r="G274" i="2"/>
  <c r="H274" i="2"/>
  <c r="I274" i="2"/>
  <c r="J274" i="2"/>
  <c r="K274" i="2"/>
  <c r="L274" i="2"/>
  <c r="D275" i="2"/>
  <c r="D276" i="2"/>
  <c r="D277" i="2"/>
  <c r="D278" i="2"/>
  <c r="D252" i="2" l="1"/>
  <c r="F250" i="2"/>
  <c r="J250" i="2"/>
  <c r="K250" i="2"/>
  <c r="G250" i="2"/>
  <c r="E250" i="2"/>
  <c r="I250" i="2"/>
  <c r="D253" i="2"/>
  <c r="L250" i="2"/>
  <c r="H250" i="2"/>
  <c r="D274" i="2"/>
  <c r="K96" i="2"/>
  <c r="E77" i="2" l="1"/>
  <c r="F51" i="2" l="1"/>
  <c r="F36" i="2" s="1"/>
  <c r="G51" i="2"/>
  <c r="G36" i="2" s="1"/>
  <c r="H51" i="2"/>
  <c r="H36" i="2" s="1"/>
  <c r="I51" i="2"/>
  <c r="I36" i="2" s="1"/>
  <c r="J51" i="2"/>
  <c r="J36" i="2" s="1"/>
  <c r="K51" i="2"/>
  <c r="K36" i="2" s="1"/>
  <c r="L51" i="2"/>
  <c r="L36" i="2" s="1"/>
  <c r="F50" i="2"/>
  <c r="F35" i="2" s="1"/>
  <c r="G50" i="2"/>
  <c r="G35" i="2" s="1"/>
  <c r="H50" i="2"/>
  <c r="H35" i="2" s="1"/>
  <c r="I50" i="2"/>
  <c r="I35" i="2" s="1"/>
  <c r="J50" i="2"/>
  <c r="J35" i="2" s="1"/>
  <c r="K50" i="2"/>
  <c r="K35" i="2" s="1"/>
  <c r="L50" i="2"/>
  <c r="L35" i="2" s="1"/>
  <c r="E50" i="2"/>
  <c r="E35" i="2" s="1"/>
  <c r="D68" i="2" l="1"/>
  <c r="D69" i="2"/>
  <c r="D70" i="2"/>
  <c r="D67" i="2"/>
  <c r="D122" i="2" l="1"/>
  <c r="D124" i="2"/>
  <c r="D121" i="2"/>
  <c r="D188" i="2"/>
  <c r="D165" i="2" s="1"/>
  <c r="E218" i="2"/>
  <c r="F218" i="2"/>
  <c r="G218" i="2"/>
  <c r="H218" i="2"/>
  <c r="I218" i="2"/>
  <c r="J218" i="2"/>
  <c r="K218" i="2"/>
  <c r="L218" i="2"/>
  <c r="D220" i="2"/>
  <c r="E239" i="2"/>
  <c r="H239" i="2"/>
  <c r="I239" i="2"/>
  <c r="L239" i="2"/>
  <c r="H238" i="2"/>
  <c r="L238" i="2"/>
  <c r="G237" i="2"/>
  <c r="H237" i="2"/>
  <c r="K237" i="2"/>
  <c r="L237" i="2"/>
  <c r="F239" i="2"/>
  <c r="G239" i="2"/>
  <c r="J239" i="2"/>
  <c r="K239" i="2"/>
  <c r="D254" i="2"/>
  <c r="F238" i="2"/>
  <c r="I238" i="2"/>
  <c r="J238" i="2"/>
  <c r="K238" i="2"/>
  <c r="E238" i="2"/>
  <c r="F237" i="2"/>
  <c r="I237" i="2"/>
  <c r="J237" i="2"/>
  <c r="E237" i="2"/>
  <c r="H236" i="2"/>
  <c r="I236" i="2"/>
  <c r="L236" i="2"/>
  <c r="E236" i="2"/>
  <c r="E257" i="2"/>
  <c r="F257" i="2"/>
  <c r="G257" i="2"/>
  <c r="H257" i="2"/>
  <c r="I257" i="2"/>
  <c r="J257" i="2"/>
  <c r="K257" i="2"/>
  <c r="L257" i="2"/>
  <c r="D259" i="2"/>
  <c r="D260" i="2"/>
  <c r="D120" i="2" l="1"/>
  <c r="K236" i="2"/>
  <c r="G236" i="2"/>
  <c r="J236" i="2"/>
  <c r="F236" i="2"/>
  <c r="G238" i="2"/>
  <c r="D144" i="2"/>
  <c r="K131" i="2"/>
  <c r="D133" i="2" l="1"/>
  <c r="D135" i="2"/>
  <c r="D132" i="2"/>
  <c r="D57" i="2"/>
  <c r="D63" i="2"/>
  <c r="E71" i="2"/>
  <c r="D74" i="2"/>
  <c r="D51" i="2" l="1"/>
  <c r="D36" i="2" s="1"/>
  <c r="E166" i="2"/>
  <c r="F166" i="2"/>
  <c r="G166" i="2"/>
  <c r="H166" i="2"/>
  <c r="I166" i="2"/>
  <c r="J166" i="2"/>
  <c r="K166" i="2"/>
  <c r="L166" i="2"/>
  <c r="E164" i="2"/>
  <c r="F164" i="2"/>
  <c r="G164" i="2"/>
  <c r="H164" i="2"/>
  <c r="I164" i="2"/>
  <c r="J164" i="2"/>
  <c r="K164" i="2"/>
  <c r="L164" i="2"/>
  <c r="E224" i="2" l="1"/>
  <c r="F224" i="2"/>
  <c r="G224" i="2"/>
  <c r="H224" i="2"/>
  <c r="I224" i="2"/>
  <c r="J224" i="2"/>
  <c r="K224" i="2"/>
  <c r="L224" i="2"/>
  <c r="D225" i="2"/>
  <c r="D226" i="2"/>
  <c r="D227" i="2"/>
  <c r="D228" i="2"/>
  <c r="E38" i="2"/>
  <c r="F38" i="2"/>
  <c r="G38" i="2"/>
  <c r="H38" i="2"/>
  <c r="I38" i="2"/>
  <c r="J38" i="2"/>
  <c r="K38" i="2"/>
  <c r="L38" i="2"/>
  <c r="D40" i="2"/>
  <c r="D42" i="2"/>
  <c r="D39" i="2"/>
  <c r="D224" i="2" l="1"/>
  <c r="D38" i="2"/>
  <c r="D183" i="2" l="1"/>
  <c r="D180" i="2"/>
  <c r="D181" i="2"/>
  <c r="K125" i="2"/>
  <c r="D179" i="2" l="1"/>
  <c r="J78" i="2"/>
  <c r="J77" i="2"/>
  <c r="L31" i="2" l="1"/>
  <c r="D141" i="2" l="1"/>
  <c r="D139" i="2"/>
  <c r="D138" i="2"/>
  <c r="D107" i="2"/>
  <c r="D105" i="2"/>
  <c r="D137" i="2" l="1"/>
  <c r="D103" i="2"/>
  <c r="D66" i="2"/>
  <c r="D62" i="2"/>
  <c r="F71" i="2" l="1"/>
  <c r="G71" i="2"/>
  <c r="H71" i="2"/>
  <c r="I71" i="2"/>
  <c r="J71" i="2"/>
  <c r="K71" i="2"/>
  <c r="L71" i="2"/>
  <c r="D72" i="2"/>
  <c r="D73" i="2"/>
  <c r="D50" i="2" s="1"/>
  <c r="D35" i="2" s="1"/>
  <c r="I78" i="2" l="1"/>
  <c r="I66" i="2" l="1"/>
  <c r="D261" i="2" l="1"/>
  <c r="D258" i="2"/>
  <c r="D249" i="2"/>
  <c r="D248" i="2"/>
  <c r="D247" i="2"/>
  <c r="D246" i="2"/>
  <c r="L245" i="2"/>
  <c r="K245" i="2"/>
  <c r="J245" i="2"/>
  <c r="I245" i="2"/>
  <c r="H245" i="2"/>
  <c r="G245" i="2"/>
  <c r="F245" i="2"/>
  <c r="E245" i="2"/>
  <c r="D244" i="2"/>
  <c r="D239" i="2" s="1"/>
  <c r="D243" i="2"/>
  <c r="D238" i="2" s="1"/>
  <c r="D242" i="2"/>
  <c r="D237" i="2" s="1"/>
  <c r="D241" i="2"/>
  <c r="L240" i="2"/>
  <c r="K240" i="2"/>
  <c r="J240" i="2"/>
  <c r="I240" i="2"/>
  <c r="H240" i="2"/>
  <c r="G240" i="2"/>
  <c r="F240" i="2"/>
  <c r="E240" i="2"/>
  <c r="D222" i="2"/>
  <c r="D219" i="2"/>
  <c r="D216" i="2"/>
  <c r="D215" i="2"/>
  <c r="D208" i="2" s="1"/>
  <c r="D214" i="2"/>
  <c r="D213" i="2"/>
  <c r="L212" i="2"/>
  <c r="K212" i="2"/>
  <c r="J212" i="2"/>
  <c r="I212" i="2"/>
  <c r="H212" i="2"/>
  <c r="G212" i="2"/>
  <c r="F212" i="2"/>
  <c r="E212" i="2"/>
  <c r="L209" i="2"/>
  <c r="L194" i="2" s="1"/>
  <c r="K209" i="2"/>
  <c r="K194" i="2" s="1"/>
  <c r="J209" i="2"/>
  <c r="J194" i="2" s="1"/>
  <c r="I209" i="2"/>
  <c r="I194" i="2" s="1"/>
  <c r="H209" i="2"/>
  <c r="H194" i="2" s="1"/>
  <c r="G209" i="2"/>
  <c r="G194" i="2" s="1"/>
  <c r="F209" i="2"/>
  <c r="F194" i="2" s="1"/>
  <c r="E209" i="2"/>
  <c r="E194" i="2" s="1"/>
  <c r="L193" i="2"/>
  <c r="J193" i="2"/>
  <c r="I193" i="2"/>
  <c r="H193" i="2"/>
  <c r="G193" i="2"/>
  <c r="F193" i="2"/>
  <c r="E193" i="2"/>
  <c r="L207" i="2"/>
  <c r="K207" i="2"/>
  <c r="K192" i="2" s="1"/>
  <c r="J207" i="2"/>
  <c r="J192" i="2" s="1"/>
  <c r="I207" i="2"/>
  <c r="I192" i="2" s="1"/>
  <c r="H207" i="2"/>
  <c r="H192" i="2" s="1"/>
  <c r="G207" i="2"/>
  <c r="G192" i="2" s="1"/>
  <c r="F207" i="2"/>
  <c r="F192" i="2" s="1"/>
  <c r="E207" i="2"/>
  <c r="L206" i="2"/>
  <c r="L191" i="2" s="1"/>
  <c r="K206" i="2"/>
  <c r="K191" i="2" s="1"/>
  <c r="J206" i="2"/>
  <c r="J191" i="2" s="1"/>
  <c r="I206" i="2"/>
  <c r="I191" i="2" s="1"/>
  <c r="H206" i="2"/>
  <c r="G206" i="2"/>
  <c r="G191" i="2" s="1"/>
  <c r="F206" i="2"/>
  <c r="F191" i="2" s="1"/>
  <c r="E206" i="2"/>
  <c r="E191" i="2" s="1"/>
  <c r="D204" i="2"/>
  <c r="D203" i="2"/>
  <c r="D202" i="2"/>
  <c r="D201" i="2"/>
  <c r="L200" i="2"/>
  <c r="K200" i="2"/>
  <c r="J200" i="2"/>
  <c r="I200" i="2"/>
  <c r="H200" i="2"/>
  <c r="G200" i="2"/>
  <c r="F200" i="2"/>
  <c r="E200" i="2"/>
  <c r="D198" i="2"/>
  <c r="D197" i="2"/>
  <c r="D20" i="2" s="1"/>
  <c r="D196" i="2"/>
  <c r="L195" i="2"/>
  <c r="K195" i="2"/>
  <c r="J195" i="2"/>
  <c r="I195" i="2"/>
  <c r="H195" i="2"/>
  <c r="G195" i="2"/>
  <c r="F195" i="2"/>
  <c r="E195" i="2"/>
  <c r="K193" i="2"/>
  <c r="D189" i="2"/>
  <c r="D185" i="2" s="1"/>
  <c r="D178" i="2"/>
  <c r="D176" i="2"/>
  <c r="D175" i="2"/>
  <c r="L174" i="2"/>
  <c r="K174" i="2"/>
  <c r="J174" i="2"/>
  <c r="I174" i="2"/>
  <c r="F174" i="2"/>
  <c r="E174" i="2"/>
  <c r="D173" i="2"/>
  <c r="D171" i="2"/>
  <c r="D170" i="2"/>
  <c r="L169" i="2"/>
  <c r="K169" i="2"/>
  <c r="J169" i="2"/>
  <c r="I169" i="2"/>
  <c r="H169" i="2"/>
  <c r="F169" i="2"/>
  <c r="E169" i="2"/>
  <c r="L151" i="2"/>
  <c r="K151" i="2"/>
  <c r="J151" i="2"/>
  <c r="I151" i="2"/>
  <c r="H151" i="2"/>
  <c r="G151" i="2"/>
  <c r="E151" i="2"/>
  <c r="L150" i="2"/>
  <c r="F150" i="2"/>
  <c r="E150" i="2"/>
  <c r="L149" i="2"/>
  <c r="K149" i="2"/>
  <c r="J149" i="2"/>
  <c r="H149" i="2"/>
  <c r="G149" i="2"/>
  <c r="F149" i="2"/>
  <c r="E149" i="2"/>
  <c r="L163" i="2"/>
  <c r="L148" i="2" s="1"/>
  <c r="K163" i="2"/>
  <c r="K148" i="2" s="1"/>
  <c r="J163" i="2"/>
  <c r="J148" i="2" s="1"/>
  <c r="I163" i="2"/>
  <c r="I148" i="2" s="1"/>
  <c r="H163" i="2"/>
  <c r="H148" i="2" s="1"/>
  <c r="G163" i="2"/>
  <c r="G148" i="2" s="1"/>
  <c r="F163" i="2"/>
  <c r="F148" i="2" s="1"/>
  <c r="E163" i="2"/>
  <c r="E148" i="2" s="1"/>
  <c r="D161" i="2"/>
  <c r="D160" i="2"/>
  <c r="D159" i="2"/>
  <c r="D158" i="2"/>
  <c r="L157" i="2"/>
  <c r="K157" i="2"/>
  <c r="J157" i="2"/>
  <c r="I157" i="2"/>
  <c r="H157" i="2"/>
  <c r="G157" i="2"/>
  <c r="F157" i="2"/>
  <c r="E157" i="2"/>
  <c r="L152" i="2"/>
  <c r="K152" i="2"/>
  <c r="J152" i="2"/>
  <c r="I152" i="2"/>
  <c r="H152" i="2"/>
  <c r="G152" i="2"/>
  <c r="F152" i="2"/>
  <c r="E152" i="2"/>
  <c r="D152" i="2"/>
  <c r="F151" i="2"/>
  <c r="I150" i="2"/>
  <c r="D129" i="2"/>
  <c r="D127" i="2"/>
  <c r="D126" i="2"/>
  <c r="L125" i="2"/>
  <c r="J125" i="2"/>
  <c r="I125" i="2"/>
  <c r="H125" i="2"/>
  <c r="G125" i="2"/>
  <c r="F125" i="2"/>
  <c r="D146" i="2"/>
  <c r="D143" i="2"/>
  <c r="L131" i="2"/>
  <c r="G120" i="2"/>
  <c r="L120" i="2"/>
  <c r="K120" i="2"/>
  <c r="J120" i="2"/>
  <c r="I120" i="2"/>
  <c r="H120" i="2"/>
  <c r="F120" i="2"/>
  <c r="E120" i="2"/>
  <c r="D118" i="2"/>
  <c r="D116" i="2"/>
  <c r="D115" i="2"/>
  <c r="D112" i="2"/>
  <c r="D109" i="2"/>
  <c r="L79" i="2"/>
  <c r="K78" i="2"/>
  <c r="H78" i="2"/>
  <c r="F78" i="2"/>
  <c r="L77" i="2"/>
  <c r="K77" i="2"/>
  <c r="I77" i="2"/>
  <c r="H77" i="2"/>
  <c r="G77" i="2"/>
  <c r="F77" i="2"/>
  <c r="L91" i="2"/>
  <c r="K91" i="2"/>
  <c r="J91" i="2"/>
  <c r="I91" i="2"/>
  <c r="H91" i="2"/>
  <c r="G91" i="2"/>
  <c r="F91" i="2"/>
  <c r="E91" i="2"/>
  <c r="D91" i="2"/>
  <c r="D75" i="2"/>
  <c r="D71" i="2" s="1"/>
  <c r="L66" i="2"/>
  <c r="K66" i="2"/>
  <c r="J66" i="2"/>
  <c r="H66" i="2"/>
  <c r="G66" i="2"/>
  <c r="F66" i="2"/>
  <c r="E66" i="2"/>
  <c r="D64" i="2"/>
  <c r="D61" i="2"/>
  <c r="D49" i="2" s="1"/>
  <c r="L60" i="2"/>
  <c r="K60" i="2"/>
  <c r="J60" i="2"/>
  <c r="I60" i="2"/>
  <c r="H60" i="2"/>
  <c r="G60" i="2"/>
  <c r="F60" i="2"/>
  <c r="E60" i="2"/>
  <c r="L55" i="2"/>
  <c r="K55" i="2"/>
  <c r="J55" i="2"/>
  <c r="I55" i="2"/>
  <c r="H55" i="2"/>
  <c r="G55" i="2"/>
  <c r="F55" i="2"/>
  <c r="E55" i="2"/>
  <c r="L52" i="2"/>
  <c r="L37" i="2" s="1"/>
  <c r="K52" i="2"/>
  <c r="K37" i="2" s="1"/>
  <c r="J52" i="2"/>
  <c r="I52" i="2"/>
  <c r="H52" i="2"/>
  <c r="G52" i="2"/>
  <c r="F52" i="2"/>
  <c r="E52" i="2"/>
  <c r="L49" i="2"/>
  <c r="L48" i="2" s="1"/>
  <c r="K49" i="2"/>
  <c r="J49" i="2"/>
  <c r="I49" i="2"/>
  <c r="H49" i="2"/>
  <c r="H48" i="2" s="1"/>
  <c r="G49" i="2"/>
  <c r="G48" i="2" s="1"/>
  <c r="F49" i="2"/>
  <c r="E49" i="2"/>
  <c r="L43" i="2"/>
  <c r="K43" i="2"/>
  <c r="J43" i="2"/>
  <c r="I43" i="2"/>
  <c r="H43" i="2"/>
  <c r="G43" i="2"/>
  <c r="F43" i="2"/>
  <c r="E43" i="2"/>
  <c r="D43" i="2"/>
  <c r="G22" i="2"/>
  <c r="F22" i="2"/>
  <c r="D22" i="2"/>
  <c r="I21" i="2"/>
  <c r="H21" i="2"/>
  <c r="G21" i="2"/>
  <c r="F21" i="2"/>
  <c r="I20" i="2"/>
  <c r="H20" i="2"/>
  <c r="G20" i="2"/>
  <c r="H19" i="2"/>
  <c r="L27" i="2"/>
  <c r="K27" i="2"/>
  <c r="J27" i="2"/>
  <c r="I27" i="2"/>
  <c r="H27" i="2"/>
  <c r="G27" i="2"/>
  <c r="F27" i="2"/>
  <c r="E27" i="2"/>
  <c r="L26" i="2"/>
  <c r="K26" i="2"/>
  <c r="J26" i="2"/>
  <c r="I26" i="2"/>
  <c r="H26" i="2"/>
  <c r="G26" i="2"/>
  <c r="F26" i="2"/>
  <c r="E26" i="2"/>
  <c r="L25" i="2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2" i="2"/>
  <c r="K22" i="2"/>
  <c r="J22" i="2"/>
  <c r="L21" i="2"/>
  <c r="K21" i="2"/>
  <c r="J21" i="2"/>
  <c r="L20" i="2"/>
  <c r="K20" i="2"/>
  <c r="J20" i="2"/>
  <c r="L19" i="2"/>
  <c r="K19" i="2"/>
  <c r="J19" i="2"/>
  <c r="D78" i="2" l="1"/>
  <c r="D98" i="2"/>
  <c r="D97" i="2"/>
  <c r="D100" i="2"/>
  <c r="D80" i="2" s="1"/>
  <c r="D142" i="2"/>
  <c r="D218" i="2"/>
  <c r="F34" i="2"/>
  <c r="F48" i="2"/>
  <c r="J34" i="2"/>
  <c r="J48" i="2"/>
  <c r="D114" i="2"/>
  <c r="D125" i="2"/>
  <c r="L192" i="2"/>
  <c r="L190" i="2" s="1"/>
  <c r="L30" i="2"/>
  <c r="K34" i="2"/>
  <c r="K33" i="2" s="1"/>
  <c r="K48" i="2"/>
  <c r="D108" i="2"/>
  <c r="E34" i="2"/>
  <c r="E48" i="2"/>
  <c r="E29" i="2"/>
  <c r="I34" i="2"/>
  <c r="I48" i="2"/>
  <c r="D25" i="2"/>
  <c r="D164" i="2"/>
  <c r="D149" i="2" s="1"/>
  <c r="D257" i="2"/>
  <c r="H174" i="2"/>
  <c r="J18" i="2"/>
  <c r="D166" i="2"/>
  <c r="D151" i="2" s="1"/>
  <c r="D163" i="2"/>
  <c r="D148" i="2" s="1"/>
  <c r="D209" i="2"/>
  <c r="D194" i="2" s="1"/>
  <c r="H205" i="2"/>
  <c r="D26" i="2"/>
  <c r="K18" i="2"/>
  <c r="I30" i="2"/>
  <c r="I15" i="2" s="1"/>
  <c r="D240" i="2"/>
  <c r="F235" i="2"/>
  <c r="G169" i="2"/>
  <c r="H23" i="2"/>
  <c r="L23" i="2"/>
  <c r="H37" i="2"/>
  <c r="F29" i="2"/>
  <c r="E23" i="2"/>
  <c r="I23" i="2"/>
  <c r="K162" i="2"/>
  <c r="J23" i="2"/>
  <c r="G78" i="2"/>
  <c r="H191" i="2"/>
  <c r="H190" i="2" s="1"/>
  <c r="D212" i="2"/>
  <c r="E235" i="2"/>
  <c r="K23" i="2"/>
  <c r="D19" i="2"/>
  <c r="L29" i="2"/>
  <c r="F23" i="2"/>
  <c r="G23" i="2"/>
  <c r="G29" i="2"/>
  <c r="L34" i="2"/>
  <c r="E32" i="2"/>
  <c r="I32" i="2"/>
  <c r="E205" i="2"/>
  <c r="G190" i="2"/>
  <c r="D206" i="2"/>
  <c r="D191" i="2" s="1"/>
  <c r="L205" i="2"/>
  <c r="F190" i="2"/>
  <c r="D207" i="2"/>
  <c r="D192" i="2" s="1"/>
  <c r="D245" i="2"/>
  <c r="I29" i="2"/>
  <c r="D251" i="2"/>
  <c r="D250" i="2" s="1"/>
  <c r="H235" i="2"/>
  <c r="G235" i="2"/>
  <c r="J29" i="2"/>
  <c r="J14" i="2" s="1"/>
  <c r="D21" i="2"/>
  <c r="H32" i="2"/>
  <c r="E192" i="2"/>
  <c r="E190" i="2" s="1"/>
  <c r="D195" i="2"/>
  <c r="D200" i="2"/>
  <c r="G205" i="2"/>
  <c r="K205" i="2"/>
  <c r="F205" i="2"/>
  <c r="J30" i="2"/>
  <c r="J15" i="2" s="1"/>
  <c r="L235" i="2"/>
  <c r="E78" i="2"/>
  <c r="E30" i="2"/>
  <c r="J235" i="2"/>
  <c r="K150" i="2"/>
  <c r="K147" i="2" s="1"/>
  <c r="K29" i="2"/>
  <c r="K14" i="2" s="1"/>
  <c r="I162" i="2"/>
  <c r="F147" i="2"/>
  <c r="L162" i="2"/>
  <c r="D27" i="2"/>
  <c r="L147" i="2"/>
  <c r="D157" i="2"/>
  <c r="E147" i="2"/>
  <c r="I149" i="2"/>
  <c r="I147" i="2" s="1"/>
  <c r="L32" i="2"/>
  <c r="E21" i="2"/>
  <c r="H34" i="2"/>
  <c r="D34" i="2"/>
  <c r="I190" i="2"/>
  <c r="H30" i="2"/>
  <c r="H15" i="2" s="1"/>
  <c r="J32" i="2"/>
  <c r="K190" i="2"/>
  <c r="J205" i="2"/>
  <c r="I205" i="2"/>
  <c r="L18" i="2"/>
  <c r="D24" i="2"/>
  <c r="H29" i="2"/>
  <c r="H14" i="2" s="1"/>
  <c r="G34" i="2"/>
  <c r="F162" i="2"/>
  <c r="G150" i="2"/>
  <c r="G147" i="2" s="1"/>
  <c r="G174" i="2"/>
  <c r="J190" i="2"/>
  <c r="J162" i="2"/>
  <c r="F32" i="2"/>
  <c r="E162" i="2"/>
  <c r="D169" i="2"/>
  <c r="D193" i="2"/>
  <c r="F37" i="2"/>
  <c r="K235" i="2"/>
  <c r="J37" i="2"/>
  <c r="G37" i="2"/>
  <c r="F20" i="2"/>
  <c r="E19" i="2"/>
  <c r="K30" i="2"/>
  <c r="L16" i="2"/>
  <c r="G19" i="2"/>
  <c r="F30" i="2"/>
  <c r="I19" i="2"/>
  <c r="H22" i="2"/>
  <c r="H18" i="2" s="1"/>
  <c r="E37" i="2"/>
  <c r="I37" i="2"/>
  <c r="D52" i="2"/>
  <c r="D48" i="2" s="1"/>
  <c r="L96" i="2"/>
  <c r="I235" i="2"/>
  <c r="K31" i="2"/>
  <c r="K16" i="2" s="1"/>
  <c r="L78" i="2"/>
  <c r="L76" i="2" s="1"/>
  <c r="F19" i="2"/>
  <c r="E20" i="2"/>
  <c r="E22" i="2"/>
  <c r="I22" i="2"/>
  <c r="G32" i="2"/>
  <c r="K32" i="2"/>
  <c r="D60" i="2"/>
  <c r="J150" i="2"/>
  <c r="J147" i="2" s="1"/>
  <c r="K79" i="2"/>
  <c r="K76" i="2" s="1"/>
  <c r="D55" i="2"/>
  <c r="J33" i="2" l="1"/>
  <c r="E33" i="2"/>
  <c r="D190" i="2"/>
  <c r="D235" i="2"/>
  <c r="F33" i="2"/>
  <c r="L14" i="2"/>
  <c r="L28" i="2"/>
  <c r="K15" i="2"/>
  <c r="K13" i="2" s="1"/>
  <c r="K28" i="2"/>
  <c r="D236" i="2"/>
  <c r="E15" i="2"/>
  <c r="D174" i="2"/>
  <c r="G30" i="2"/>
  <c r="G15" i="2" s="1"/>
  <c r="D162" i="2"/>
  <c r="D18" i="2"/>
  <c r="I33" i="2"/>
  <c r="G14" i="2"/>
  <c r="I14" i="2"/>
  <c r="D23" i="2"/>
  <c r="D14" i="2"/>
  <c r="D77" i="2"/>
  <c r="L33" i="2"/>
  <c r="E14" i="2"/>
  <c r="D30" i="2"/>
  <c r="D15" i="2" s="1"/>
  <c r="D32" i="2"/>
  <c r="D17" i="2" s="1"/>
  <c r="G18" i="2"/>
  <c r="G33" i="2"/>
  <c r="I18" i="2"/>
  <c r="G162" i="2"/>
  <c r="D205" i="2"/>
  <c r="F15" i="2"/>
  <c r="H162" i="2"/>
  <c r="H150" i="2"/>
  <c r="H147" i="2" s="1"/>
  <c r="D37" i="2"/>
  <c r="D33" i="2" s="1"/>
  <c r="H33" i="2"/>
  <c r="L15" i="2"/>
  <c r="E18" i="2"/>
  <c r="F18" i="2"/>
  <c r="F14" i="2"/>
  <c r="D150" i="2"/>
  <c r="D147" i="2" s="1"/>
  <c r="L13" i="2" l="1"/>
  <c r="J131" i="2"/>
  <c r="J31" i="2"/>
  <c r="J79" i="2" l="1"/>
  <c r="J76" i="2" s="1"/>
  <c r="J28" i="2"/>
  <c r="J16" i="2"/>
  <c r="J13" i="2" s="1"/>
  <c r="J96" i="2"/>
  <c r="I131" i="2"/>
  <c r="I96" i="2"/>
  <c r="E131" i="2"/>
  <c r="F131" i="2"/>
  <c r="F96" i="2"/>
  <c r="E76" i="2" l="1"/>
  <c r="I31" i="2"/>
  <c r="I79" i="2"/>
  <c r="I76" i="2" s="1"/>
  <c r="E31" i="2"/>
  <c r="F76" i="2"/>
  <c r="F31" i="2"/>
  <c r="F16" i="2" s="1"/>
  <c r="I28" i="2" l="1"/>
  <c r="I16" i="2"/>
  <c r="I13" i="2" s="1"/>
  <c r="E28" i="2"/>
  <c r="E16" i="2"/>
  <c r="F28" i="2"/>
  <c r="F13" i="2"/>
  <c r="G131" i="2"/>
  <c r="G79" i="2"/>
  <c r="G76" i="2" s="1"/>
  <c r="G31" i="2" l="1"/>
  <c r="G96" i="2"/>
  <c r="G28" i="2" l="1"/>
  <c r="G16" i="2"/>
  <c r="G13" i="2" s="1"/>
  <c r="H131" i="2"/>
  <c r="H31" i="2"/>
  <c r="D134" i="2"/>
  <c r="D76" i="2" l="1"/>
  <c r="H79" i="2"/>
  <c r="H76" i="2" s="1"/>
  <c r="H96" i="2"/>
  <c r="H16" i="2"/>
  <c r="H13" i="2" s="1"/>
  <c r="H28" i="2"/>
  <c r="D131" i="2"/>
  <c r="D31" i="2" l="1"/>
  <c r="D16" i="2" s="1"/>
  <c r="D13" i="2" s="1"/>
  <c r="D96" i="2"/>
  <c r="D28" i="2" l="1"/>
</calcChain>
</file>

<file path=xl/sharedStrings.xml><?xml version="1.0" encoding="utf-8"?>
<sst xmlns="http://schemas.openxmlformats.org/spreadsheetml/2006/main" count="380" uniqueCount="159">
  <si>
    <t xml:space="preserve">Приложение № 2 </t>
  </si>
  <si>
    <t>к муниципальной  программе</t>
  </si>
  <si>
    <t>"Развитие образования</t>
  </si>
  <si>
    <t>в городском округе ЗАТО Свободный"</t>
  </si>
  <si>
    <t>ПЛАН</t>
  </si>
  <si>
    <t xml:space="preserve">мероприятий по выполнению муниципальной  программы </t>
  </si>
  <si>
    <t>"Развитие образования в городском оуруге ЗАТО Свободный"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</si>
  <si>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</si>
  <si>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</si>
  <si>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</si>
  <si>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</si>
  <si>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</si>
  <si>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</si>
  <si>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2023 год</t>
  </si>
  <si>
    <t>2024 год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</si>
  <si>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</si>
  <si>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</si>
  <si>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</si>
  <si>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</si>
  <si>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</si>
  <si>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</si>
  <si>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>Капитальные вложения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</si>
  <si>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</si>
  <si>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</si>
  <si>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</si>
  <si>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</t>
  </si>
  <si>
    <t>2.</t>
  </si>
  <si>
    <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</si>
  <si>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</si>
  <si>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</si>
  <si>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</si>
  <si>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</si>
  <si>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</si>
  <si>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</si>
  <si>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t>Цель 1.  Обеспечение доступности дошкольного образования.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</si>
  <si>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</si>
  <si>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2.3.1.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</si>
  <si>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</si>
  <si>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П. 6</t>
  </si>
  <si>
    <t>внебюджетные источники</t>
  </si>
  <si>
    <t>2.3.2.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</si>
  <si>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</si>
  <si>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П. 5</t>
  </si>
  <si>
    <t>Задача 2. Создание безопасных условий обучения в муниципальных дошкольных образовательных организациях</t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</si>
  <si>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</si>
  <si>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>Организация и проведение мероприятий по обеспечению антитеррористической защищенности объектов (территорий) дошкольных образовательных организаций</t>
  </si>
  <si>
    <t>3.</t>
  </si>
  <si>
    <t xml:space="preserve">Всего по подпрограмме 2  "Развитие общего образования в городском округе ЗАТО Свободный",  в том числе:                     </t>
  </si>
  <si>
    <t>3.1.</t>
  </si>
  <si>
    <t>3.2.</t>
  </si>
  <si>
    <t>3.3.</t>
  </si>
  <si>
    <t xml:space="preserve">Всего по направлению «Прочие нужды» в том числе:        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</si>
  <si>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</si>
  <si>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</si>
  <si>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</si>
  <si>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>3.3.4.</t>
  </si>
  <si>
    <t>Организация и проведение мероприятий направленных на выявление и поддержку талантливых детей</t>
  </si>
  <si>
    <t>Организация питания обучающихся в муниципальных общеобразовательных организациях</t>
  </si>
  <si>
    <t>Организация и проведение мероприятий по обеспечению антитеррористической защищенности объектов (территорий) муниципальных общеобразовательных организаций</t>
  </si>
  <si>
    <t>4.</t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</si>
  <si>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</si>
  <si>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>4.1.</t>
  </si>
  <si>
    <t>4.2.</t>
  </si>
  <si>
    <t>4.3.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</si>
  <si>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</si>
  <si>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>П. 26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</si>
  <si>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</si>
  <si>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</si>
  <si>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>5.</t>
  </si>
  <si>
    <t>Всего по подпрограмме  4  "Другие вопросы в области образования городского округа ЗАТО Свободный",  в том числе:</t>
  </si>
  <si>
    <t>5.1.</t>
  </si>
  <si>
    <t>5.2.</t>
  </si>
  <si>
    <t>5.3.</t>
  </si>
  <si>
    <t>Всего по направлению «Прочие нужды» в том числе:</t>
  </si>
  <si>
    <t>5.3.1.</t>
  </si>
  <si>
    <t>Организация и проведение мероприятий, направленных на повышение качества образовательных услуг</t>
  </si>
  <si>
    <t>Администрация городского округа ЗАТО Свободный</t>
  </si>
  <si>
    <t>П. 30</t>
  </si>
  <si>
    <t>5.3.2.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</si>
  <si>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</si>
  <si>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</si>
  <si>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П. 33</t>
  </si>
  <si>
    <t>5.3.3.</t>
  </si>
  <si>
    <t>6.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</si>
  <si>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</si>
  <si>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t>6.1.</t>
  </si>
  <si>
    <t>6.2.</t>
  </si>
  <si>
    <t>6.3.</t>
  </si>
  <si>
    <t>6.3.1.</t>
  </si>
  <si>
    <t>Организация отдыха детей в оздоровительных организациях и санаторно-курортных учреждениях</t>
  </si>
  <si>
    <t>П.39</t>
  </si>
  <si>
    <t>Задача 2. Организация отдыха, оздоровления и занятости детей, находящихся в трудной жизненной ситуации</t>
  </si>
  <si>
    <t>6.3.2.</t>
  </si>
  <si>
    <t xml:space="preserve">Организация отдыха детей в оздоровительных и санаторно-курортных организациях </t>
  </si>
  <si>
    <t>6.3.3.</t>
  </si>
  <si>
    <t>Проведение мероприятий для организации досуга детей  и развития малозатратных форм отдыха</t>
  </si>
  <si>
    <t>3.3.1.2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</si>
  <si>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</si>
  <si>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3.3.1.1</t>
  </si>
  <si>
    <t>3.3.5.1</t>
  </si>
  <si>
    <t>3.3.5.2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</si>
  <si>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</si>
  <si>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2.3.3.1</t>
  </si>
  <si>
    <t>3.3.3.1</t>
  </si>
  <si>
    <t>3.3.2.1</t>
  </si>
  <si>
    <t>2025 год</t>
  </si>
  <si>
    <t>2026 год</t>
  </si>
  <si>
    <t>2027 год</t>
  </si>
  <si>
    <t>2028 год</t>
  </si>
  <si>
    <t>2029 год</t>
  </si>
  <si>
    <t>2030 год</t>
  </si>
  <si>
    <t xml:space="preserve">Муниципальное бюджетное дошкольное образовательное учреждение "Детский сад №17 "Алёнушка"
</t>
  </si>
  <si>
    <t>Муниципальное бюджетное общеобразовательное
учреждение "Средняя школа № 25 им. Героя Советского Союза генерал-лейтенанта Д.М. Карбышева с кадетскими классами"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</si>
  <si>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школа искусств"                </t>
  </si>
  <si>
    <t>Администрация городского округа ЗАТО Свободный , МБУ ДО "ДЮСШ", МБУ ДО "ДШИ", МБОУ "СШ №25"</t>
  </si>
  <si>
    <t>4.3.3.</t>
  </si>
  <si>
    <t xml:space="preserve">Строительство школы </t>
  </si>
  <si>
    <t>2.1.1</t>
  </si>
  <si>
    <t>П. 8</t>
  </si>
  <si>
    <t>2.3.3.2</t>
  </si>
  <si>
    <t>П. 12</t>
  </si>
  <si>
    <t>П. 15, П. 16</t>
  </si>
  <si>
    <t>П. 21</t>
  </si>
  <si>
    <t>П. 23</t>
  </si>
  <si>
    <t>П.25</t>
  </si>
  <si>
    <t xml:space="preserve">4.3.1.1. </t>
  </si>
  <si>
    <t>4.3.1.2.</t>
  </si>
  <si>
    <t>4.3.1.3</t>
  </si>
  <si>
    <t>Устройство волейбольной площадки</t>
  </si>
  <si>
    <t xml:space="preserve">Муниципальное бюджетное учреждение дополнительного образования  "Детско-юношеская спортивная школа"   </t>
  </si>
  <si>
    <t>3.3.3.2</t>
  </si>
  <si>
    <t>П. 31</t>
  </si>
  <si>
    <t>П. 44, 45, 46</t>
  </si>
  <si>
    <t>П. 48</t>
  </si>
  <si>
    <t>П. 50</t>
  </si>
  <si>
    <t>П.56, 57</t>
  </si>
  <si>
    <t xml:space="preserve"> П.59</t>
  </si>
  <si>
    <t>Задача 3.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</si>
  <si>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Задача 4.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</si>
  <si>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Задача 5. Создание безопасных условий обучения в муниципальных общеобразовательных организациях</t>
  </si>
  <si>
    <t>Задача 6.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</si>
  <si>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Задача 7. Осуществление мероприятий по организации питания в муниципальных общеобразовательных организациях</t>
  </si>
  <si>
    <t>Задача 8.  Развитие системы дополнительного образования детей.</t>
  </si>
  <si>
    <t>Задача 9. Создание безопасных условий обучения в муниципальных организациях дополнительного образования</t>
  </si>
  <si>
    <t>Задача 10. Обеспечение доступности качественных образовательных услуг в сфере образования городского округа ЗАТО Свободный</t>
  </si>
  <si>
    <t>Задача 11.  Обеспечение проведения муниципальных мероприятий в системе дошкольного, общего и дополнительного образования</t>
  </si>
  <si>
    <t>Задача 12.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</si>
  <si>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Задача 13. Организация отдыха и оздоровления детей городского округа ЗАТО Свободный</t>
  </si>
  <si>
    <t xml:space="preserve">Цель 2. Обеспечение доступности качественного общего образования.
</t>
  </si>
  <si>
    <t xml:space="preserve">Цель 3. Обеспечение доступности качественных образовательных услуг в сфере дополнительного образования
</t>
  </si>
  <si>
    <t xml:space="preserve">Цель 4. 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</si>
  <si>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 xml:space="preserve">Цель 5. 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</si>
  <si>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>Задача 13. Повышение профессионализма управленческих кадров муниципальной системы образования</t>
  </si>
  <si>
    <t>П. 52</t>
  </si>
  <si>
    <t>Финансовое обеспечение мероприятий, связанных с повышениме профессионализма управленческих кадров муниципальной системы образования</t>
  </si>
  <si>
    <t>П.12,14</t>
  </si>
  <si>
    <t>П. 14, 17,18,19</t>
  </si>
  <si>
    <t>Задача 14. Организация отдыха и оздоровления детей городского округа ЗАТО Свободный</t>
  </si>
  <si>
    <t xml:space="preserve">Задача 15.  Создание условий для организации досуга детей и развития малозатратных форм отдыха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</si>
</sst>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#,##0.00_р_."/>
    <numFmt numFmtId="166" formatCode="0.0"/>
    <numFmt numFmtId="167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2" fontId="2" fillId="0" borderId="0" xfId="0" applyNumberFormat="1" applyFont="1" applyBorder="1"/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164" fontId="3" fillId="2" borderId="7" xfId="1" applyNumberFormat="1" applyFont="1" applyFill="1" applyBorder="1" applyAlignment="1">
      <alignment horizontal="center" vertical="top" wrapText="1"/>
    </xf>
    <xf numFmtId="0" fontId="2" fillId="3" borderId="0" xfId="0" applyFont="1" applyFill="1"/>
    <xf numFmtId="164" fontId="3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" fillId="2" borderId="0" xfId="0" applyFont="1" applyFill="1" applyBorder="1"/>
    <xf numFmtId="164" fontId="2" fillId="2" borderId="7" xfId="0" applyNumberFormat="1" applyFont="1" applyFill="1" applyBorder="1"/>
    <xf numFmtId="164" fontId="9" fillId="2" borderId="7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2" fillId="2" borderId="7" xfId="0" applyFont="1" applyFill="1" applyBorder="1"/>
    <xf numFmtId="0" fontId="3" fillId="2" borderId="0" xfId="0" applyFont="1" applyFill="1" applyAlignment="1">
      <alignment wrapText="1"/>
    </xf>
    <xf numFmtId="0" fontId="3" fillId="2" borderId="8" xfId="0" applyFont="1" applyFill="1" applyBorder="1" applyAlignment="1">
      <alignment vertical="top" wrapText="1"/>
    </xf>
    <xf numFmtId="166" fontId="3" fillId="2" borderId="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7" fontId="3" fillId="0" borderId="7" xfId="0" applyNumberFormat="1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/>
    <xf numFmtId="164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7" xfId="1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164" fontId="2" fillId="4" borderId="7" xfId="0" applyNumberFormat="1" applyFont="1" applyFill="1" applyBorder="1" applyAlignment="1">
      <alignment horizontal="center"/>
    </xf>
    <xf numFmtId="164" fontId="4" fillId="4" borderId="7" xfId="1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top" wrapText="1"/>
    </xf>
    <xf numFmtId="1" fontId="4" fillId="4" borderId="7" xfId="0" applyNumberFormat="1" applyFont="1" applyFill="1" applyBorder="1" applyAlignment="1">
      <alignment horizontal="center" vertical="top" wrapText="1"/>
    </xf>
    <xf numFmtId="165" fontId="4" fillId="4" borderId="7" xfId="0" applyNumberFormat="1" applyFont="1" applyFill="1" applyBorder="1" applyAlignment="1">
      <alignment horizontal="center" vertical="top" wrapText="1"/>
    </xf>
    <xf numFmtId="165" fontId="4" fillId="4" borderId="7" xfId="0" applyNumberFormat="1" applyFont="1" applyFill="1" applyBorder="1" applyAlignment="1">
      <alignment horizontal="left" vertical="top" wrapText="1"/>
    </xf>
    <xf numFmtId="164" fontId="7" fillId="4" borderId="7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/>
    <xf numFmtId="164" fontId="4" fillId="4" borderId="7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164" fontId="9" fillId="0" borderId="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164" fontId="2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vertical="top" wrapText="1"/>
    </xf>
    <xf numFmtId="164" fontId="2" fillId="0" borderId="0" xfId="0" applyNumberFormat="1" applyFont="1"/>
    <xf numFmtId="49" fontId="3" fillId="2" borderId="7" xfId="0" applyNumberFormat="1" applyFont="1" applyFill="1" applyBorder="1" applyAlignment="1">
      <alignment horizontal="center" vertical="top" wrapText="1"/>
    </xf>
    <xf numFmtId="164" fontId="9" fillId="0" borderId="7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10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9"/>
  <sheetViews>
    <sheetView tabSelected="1" view="pageLayout" topLeftCell="A176" zoomScale="90" zoomScaleNormal="80" zoomScalePageLayoutView="90" workbookViewId="0">
      <selection activeCell="C179" sqref="C179:C180"/>
    </sheetView>
  </sheetViews>
  <sheetFormatPr defaultRowHeight="12.75" x14ac:dyDescent="0.2"/>
  <cols>
    <col min="1" max="1" width="8.85546875" style="1" customWidth="1"/>
    <col min="2" max="2" width="32.7109375" style="1" customWidth="1"/>
    <col min="3" max="3" width="27.28515625" style="1" customWidth="1"/>
    <col min="4" max="4" width="16.7109375" style="1" customWidth="1"/>
    <col min="5" max="5" width="13.5703125" style="1" customWidth="1"/>
    <col min="6" max="6" width="14" style="1" customWidth="1"/>
    <col min="7" max="7" width="14" style="12" customWidth="1"/>
    <col min="8" max="8" width="13.42578125" style="12" customWidth="1"/>
    <col min="9" max="9" width="13.7109375" style="37" customWidth="1"/>
    <col min="10" max="10" width="14.85546875" style="62" customWidth="1"/>
    <col min="11" max="11" width="13.7109375" style="62" customWidth="1"/>
    <col min="12" max="12" width="13.7109375" style="1" customWidth="1"/>
    <col min="13" max="13" width="14" style="1" customWidth="1"/>
    <col min="14" max="14" width="10.5703125" style="2" bestFit="1" customWidth="1"/>
    <col min="15" max="16384" width="9.140625" style="1"/>
  </cols>
  <sheetData>
    <row r="1" spans="1:14" ht="15.75" x14ac:dyDescent="0.25">
      <c r="G1" s="40"/>
      <c r="H1" s="40"/>
      <c r="I1" s="40"/>
      <c r="J1" s="57"/>
      <c r="K1" s="100" t="s">
        <v>0</v>
      </c>
      <c r="L1" s="100"/>
      <c r="M1" s="100"/>
    </row>
    <row r="2" spans="1:14" ht="15.75" x14ac:dyDescent="0.25">
      <c r="G2" s="40"/>
      <c r="H2" s="40"/>
      <c r="I2" s="40"/>
      <c r="J2" s="57"/>
      <c r="K2" s="100" t="s">
        <v>1</v>
      </c>
      <c r="L2" s="100"/>
      <c r="M2" s="100"/>
    </row>
    <row r="3" spans="1:14" ht="15.75" customHeight="1" x14ac:dyDescent="0.25">
      <c r="G3" s="41"/>
      <c r="H3" s="41"/>
      <c r="I3" s="41"/>
      <c r="J3" s="58"/>
      <c r="K3" s="101" t="s">
        <v>2</v>
      </c>
      <c r="L3" s="101"/>
      <c r="M3" s="101"/>
    </row>
    <row r="4" spans="1:14" ht="15.75" customHeight="1" x14ac:dyDescent="0.25">
      <c r="H4" s="41"/>
      <c r="I4" s="41"/>
      <c r="J4" s="58"/>
      <c r="K4" s="101" t="s">
        <v>3</v>
      </c>
      <c r="L4" s="101"/>
      <c r="M4" s="101"/>
    </row>
    <row r="5" spans="1:14" ht="15.75" x14ac:dyDescent="0.25">
      <c r="F5" s="99"/>
      <c r="G5" s="99"/>
      <c r="H5" s="99"/>
      <c r="I5" s="99"/>
      <c r="J5" s="99"/>
      <c r="K5" s="99"/>
      <c r="L5" s="99"/>
      <c r="M5" s="99"/>
    </row>
    <row r="6" spans="1:14" ht="15.75" x14ac:dyDescent="0.25">
      <c r="A6" s="90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4" ht="15.75" x14ac:dyDescent="0.25">
      <c r="A7" s="90" t="s">
        <v>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4" ht="15.75" x14ac:dyDescent="0.25">
      <c r="A8" s="90" t="s">
        <v>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4" ht="15.75" x14ac:dyDescent="0.25">
      <c r="C9" s="91"/>
      <c r="D9" s="92"/>
      <c r="E9" s="92"/>
      <c r="F9" s="92"/>
      <c r="G9" s="92"/>
      <c r="H9" s="92"/>
      <c r="I9" s="92"/>
      <c r="J9" s="39"/>
      <c r="K9" s="39"/>
      <c r="L9" s="3"/>
    </row>
    <row r="10" spans="1:14" ht="141.75" x14ac:dyDescent="0.2">
      <c r="A10" s="93" t="s">
        <v>7</v>
      </c>
      <c r="B10" s="95" t="s">
        <v>8</v>
      </c>
      <c r="C10" s="93" t="s">
        <v>9</v>
      </c>
      <c r="D10" s="97" t="s">
        <v>10</v>
      </c>
      <c r="E10" s="98"/>
      <c r="F10" s="98"/>
      <c r="G10" s="98"/>
      <c r="H10" s="98"/>
      <c r="I10" s="98"/>
      <c r="J10" s="98"/>
      <c r="K10" s="98"/>
      <c r="L10" s="98"/>
      <c r="M10" s="4" t="s">
        <v>11</v>
      </c>
    </row>
    <row r="11" spans="1:14" ht="15.75" x14ac:dyDescent="0.2">
      <c r="A11" s="94"/>
      <c r="B11" s="96"/>
      <c r="C11" s="94"/>
      <c r="D11" s="4" t="s">
        <v>12</v>
      </c>
      <c r="E11" s="4" t="s">
        <v>13</v>
      </c>
      <c r="F11" s="4" t="s">
        <v>14</v>
      </c>
      <c r="G11" s="4" t="s">
        <v>105</v>
      </c>
      <c r="H11" s="4" t="s">
        <v>106</v>
      </c>
      <c r="I11" s="35" t="s">
        <v>107</v>
      </c>
      <c r="J11" s="59" t="s">
        <v>108</v>
      </c>
      <c r="K11" s="59" t="s">
        <v>109</v>
      </c>
      <c r="L11" s="4" t="s">
        <v>110</v>
      </c>
      <c r="M11" s="4"/>
    </row>
    <row r="12" spans="1:14" ht="15.75" x14ac:dyDescent="0.25">
      <c r="A12" s="4">
        <v>1</v>
      </c>
      <c r="B12" s="4">
        <v>2</v>
      </c>
      <c r="C12" s="21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35">
        <v>9</v>
      </c>
      <c r="J12" s="59">
        <v>10</v>
      </c>
      <c r="K12" s="59">
        <v>11</v>
      </c>
      <c r="L12" s="4">
        <v>12</v>
      </c>
      <c r="M12" s="4">
        <v>14</v>
      </c>
    </row>
    <row r="13" spans="1:14" ht="31.5" x14ac:dyDescent="0.25">
      <c r="A13" s="50">
        <v>1</v>
      </c>
      <c r="B13" s="46" t="s">
        <v>15</v>
      </c>
      <c r="C13" s="55"/>
      <c r="D13" s="48">
        <f>SUM(D14+D15+D16+D17)</f>
        <v>3263790.9371600002</v>
      </c>
      <c r="E13" s="48">
        <f>SUM(E14+E15+E16+E17)</f>
        <v>408714.80676999997</v>
      </c>
      <c r="F13" s="48">
        <f t="shared" ref="F13:L13" si="0">SUM(F14+F15+F16+F17)</f>
        <v>430058.87576999998</v>
      </c>
      <c r="G13" s="48">
        <f>SUM(G14+G15+G16+G17)</f>
        <v>410058.87576999998</v>
      </c>
      <c r="H13" s="48">
        <f>SUM(H14+H15+H16+H17)</f>
        <v>402991.67576999997</v>
      </c>
      <c r="I13" s="48">
        <f>SUM(I14+I15+I16+I17)</f>
        <v>402991.67576999997</v>
      </c>
      <c r="J13" s="48">
        <f t="shared" si="0"/>
        <v>402991.67576999997</v>
      </c>
      <c r="K13" s="48">
        <f t="shared" si="0"/>
        <v>402991.67576999997</v>
      </c>
      <c r="L13" s="48">
        <f t="shared" si="0"/>
        <v>402991.67576999997</v>
      </c>
      <c r="M13" s="56"/>
      <c r="N13" s="5"/>
    </row>
    <row r="14" spans="1:14" ht="15.75" x14ac:dyDescent="0.2">
      <c r="A14" s="22"/>
      <c r="B14" s="4" t="s">
        <v>16</v>
      </c>
      <c r="C14" s="14"/>
      <c r="D14" s="6">
        <f>SUM(D19+D24+D29)</f>
        <v>80805.5</v>
      </c>
      <c r="E14" s="6">
        <f t="shared" ref="E14:L15" si="1">SUM(E19+E24+E29)</f>
        <v>9956.4</v>
      </c>
      <c r="F14" s="6">
        <f t="shared" si="1"/>
        <v>10121.299999999999</v>
      </c>
      <c r="G14" s="6">
        <f t="shared" si="1"/>
        <v>10121.299999999999</v>
      </c>
      <c r="H14" s="6">
        <f t="shared" si="1"/>
        <v>10121.299999999999</v>
      </c>
      <c r="I14" s="38">
        <f>SUM(I19+I24+I29)</f>
        <v>10121.299999999999</v>
      </c>
      <c r="J14" s="38">
        <f t="shared" si="1"/>
        <v>10121.299999999999</v>
      </c>
      <c r="K14" s="38">
        <f t="shared" si="1"/>
        <v>10121.299999999999</v>
      </c>
      <c r="L14" s="6">
        <f t="shared" si="1"/>
        <v>10121.299999999999</v>
      </c>
      <c r="M14" s="11"/>
      <c r="N14" s="5"/>
    </row>
    <row r="15" spans="1:14" ht="15.75" x14ac:dyDescent="0.2">
      <c r="A15" s="22"/>
      <c r="B15" s="4" t="s">
        <v>17</v>
      </c>
      <c r="C15" s="14"/>
      <c r="D15" s="6">
        <f>SUM(D20+D25+D30)</f>
        <v>1728590.8</v>
      </c>
      <c r="E15" s="7">
        <f t="shared" si="1"/>
        <v>212907.4</v>
      </c>
      <c r="F15" s="7">
        <f t="shared" si="1"/>
        <v>216526.2</v>
      </c>
      <c r="G15" s="7">
        <f t="shared" si="1"/>
        <v>216526.2</v>
      </c>
      <c r="H15" s="7">
        <f>SUM(H20+H25+H30)</f>
        <v>216526.2</v>
      </c>
      <c r="I15" s="42">
        <f>SUM(I20+I25+I30)</f>
        <v>216526.2</v>
      </c>
      <c r="J15" s="42">
        <f>SUM(J20+J25+J30)</f>
        <v>216526.2</v>
      </c>
      <c r="K15" s="42">
        <f t="shared" si="1"/>
        <v>216526.2</v>
      </c>
      <c r="L15" s="7">
        <f t="shared" si="1"/>
        <v>216526.2</v>
      </c>
      <c r="M15" s="11"/>
      <c r="N15" s="5"/>
    </row>
    <row r="16" spans="1:14" ht="15.75" x14ac:dyDescent="0.2">
      <c r="A16" s="22"/>
      <c r="B16" s="4" t="s">
        <v>18</v>
      </c>
      <c r="C16" s="14"/>
      <c r="D16" s="6">
        <f>SUM(D21+D26+D31)</f>
        <v>1454394.6371599999</v>
      </c>
      <c r="E16" s="6">
        <f t="shared" ref="D16:L17" si="2">SUM(E21+E26+E31)</f>
        <v>185851.00676999998</v>
      </c>
      <c r="F16" s="6">
        <f>SUM(F21+F26+F31)</f>
        <v>203411.37576999998</v>
      </c>
      <c r="G16" s="6">
        <f t="shared" si="2"/>
        <v>183411.37576999998</v>
      </c>
      <c r="H16" s="6">
        <f t="shared" si="2"/>
        <v>176344.17576999997</v>
      </c>
      <c r="I16" s="38">
        <f>SUM(I21+I26+I31)</f>
        <v>176344.17576999997</v>
      </c>
      <c r="J16" s="38">
        <f t="shared" si="2"/>
        <v>176344.17576999997</v>
      </c>
      <c r="K16" s="38">
        <f t="shared" si="2"/>
        <v>176344.17576999997</v>
      </c>
      <c r="L16" s="6">
        <f t="shared" si="2"/>
        <v>176344.17576999997</v>
      </c>
      <c r="M16" s="11"/>
      <c r="N16" s="5"/>
    </row>
    <row r="17" spans="1:14" ht="15.75" x14ac:dyDescent="0.2">
      <c r="A17" s="22"/>
      <c r="B17" s="4" t="s">
        <v>19</v>
      </c>
      <c r="C17" s="14"/>
      <c r="D17" s="6">
        <f t="shared" si="2"/>
        <v>0</v>
      </c>
      <c r="E17" s="6">
        <v>0</v>
      </c>
      <c r="F17" s="6">
        <v>0</v>
      </c>
      <c r="G17" s="6">
        <v>0</v>
      </c>
      <c r="H17" s="6">
        <v>0</v>
      </c>
      <c r="I17" s="38">
        <v>0</v>
      </c>
      <c r="J17" s="38">
        <v>0</v>
      </c>
      <c r="K17" s="38">
        <v>0</v>
      </c>
      <c r="L17" s="6">
        <v>0</v>
      </c>
      <c r="M17" s="11"/>
      <c r="N17" s="5"/>
    </row>
    <row r="18" spans="1:14" ht="15.75" x14ac:dyDescent="0.2">
      <c r="A18" s="22" t="s">
        <v>20</v>
      </c>
      <c r="B18" s="23" t="s">
        <v>21</v>
      </c>
      <c r="C18" s="14"/>
      <c r="D18" s="6">
        <f>SUM(D19+D20+D21+D22)</f>
        <v>20000</v>
      </c>
      <c r="E18" s="6">
        <f t="shared" ref="E18:L18" si="3">SUM(E19+E20+E21+E22)</f>
        <v>0</v>
      </c>
      <c r="F18" s="6">
        <f t="shared" si="3"/>
        <v>20000</v>
      </c>
      <c r="G18" s="6">
        <f t="shared" si="3"/>
        <v>0</v>
      </c>
      <c r="H18" s="6">
        <f t="shared" si="3"/>
        <v>0</v>
      </c>
      <c r="I18" s="38">
        <f t="shared" si="3"/>
        <v>0</v>
      </c>
      <c r="J18" s="38">
        <f t="shared" si="3"/>
        <v>0</v>
      </c>
      <c r="K18" s="38">
        <f t="shared" si="3"/>
        <v>0</v>
      </c>
      <c r="L18" s="6">
        <f t="shared" si="3"/>
        <v>0</v>
      </c>
      <c r="M18" s="11"/>
      <c r="N18" s="5"/>
    </row>
    <row r="19" spans="1:14" ht="15.75" x14ac:dyDescent="0.2">
      <c r="A19" s="22"/>
      <c r="B19" s="4" t="s">
        <v>16</v>
      </c>
      <c r="C19" s="14"/>
      <c r="D19" s="6">
        <f t="shared" ref="D19:L19" si="4">SUM(D39+D82+D153+D196)</f>
        <v>0</v>
      </c>
      <c r="E19" s="6">
        <f t="shared" si="4"/>
        <v>0</v>
      </c>
      <c r="F19" s="6">
        <f t="shared" si="4"/>
        <v>0</v>
      </c>
      <c r="G19" s="6">
        <f t="shared" si="4"/>
        <v>0</v>
      </c>
      <c r="H19" s="6">
        <f t="shared" si="4"/>
        <v>0</v>
      </c>
      <c r="I19" s="38">
        <f t="shared" si="4"/>
        <v>0</v>
      </c>
      <c r="J19" s="38">
        <f t="shared" si="4"/>
        <v>0</v>
      </c>
      <c r="K19" s="38">
        <f t="shared" si="4"/>
        <v>0</v>
      </c>
      <c r="L19" s="6">
        <f t="shared" si="4"/>
        <v>0</v>
      </c>
      <c r="M19" s="11"/>
      <c r="N19" s="5"/>
    </row>
    <row r="20" spans="1:14" ht="15.75" x14ac:dyDescent="0.2">
      <c r="A20" s="22"/>
      <c r="B20" s="4" t="s">
        <v>17</v>
      </c>
      <c r="C20" s="14"/>
      <c r="D20" s="6">
        <f t="shared" ref="D20:L20" si="5">SUM(D40+D83+D154+D197)</f>
        <v>0</v>
      </c>
      <c r="E20" s="6">
        <f t="shared" si="5"/>
        <v>0</v>
      </c>
      <c r="F20" s="6">
        <f t="shared" si="5"/>
        <v>0</v>
      </c>
      <c r="G20" s="6">
        <f t="shared" si="5"/>
        <v>0</v>
      </c>
      <c r="H20" s="6">
        <f t="shared" si="5"/>
        <v>0</v>
      </c>
      <c r="I20" s="38">
        <f t="shared" si="5"/>
        <v>0</v>
      </c>
      <c r="J20" s="38">
        <f t="shared" si="5"/>
        <v>0</v>
      </c>
      <c r="K20" s="38">
        <f t="shared" si="5"/>
        <v>0</v>
      </c>
      <c r="L20" s="6">
        <f t="shared" si="5"/>
        <v>0</v>
      </c>
      <c r="M20" s="11"/>
      <c r="N20" s="5"/>
    </row>
    <row r="21" spans="1:14" ht="15.75" x14ac:dyDescent="0.2">
      <c r="A21" s="22"/>
      <c r="B21" s="4" t="s">
        <v>18</v>
      </c>
      <c r="C21" s="14"/>
      <c r="D21" s="6">
        <f t="shared" ref="D21:L21" si="6">SUM(D41+D84+D155+D198)</f>
        <v>20000</v>
      </c>
      <c r="E21" s="6">
        <f t="shared" si="6"/>
        <v>0</v>
      </c>
      <c r="F21" s="6">
        <f t="shared" si="6"/>
        <v>20000</v>
      </c>
      <c r="G21" s="6">
        <f t="shared" si="6"/>
        <v>0</v>
      </c>
      <c r="H21" s="6">
        <f t="shared" si="6"/>
        <v>0</v>
      </c>
      <c r="I21" s="38">
        <f t="shared" si="6"/>
        <v>0</v>
      </c>
      <c r="J21" s="38">
        <f t="shared" si="6"/>
        <v>0</v>
      </c>
      <c r="K21" s="38">
        <f t="shared" si="6"/>
        <v>0</v>
      </c>
      <c r="L21" s="6">
        <f t="shared" si="6"/>
        <v>0</v>
      </c>
      <c r="M21" s="11"/>
      <c r="N21" s="5"/>
    </row>
    <row r="22" spans="1:14" ht="15.75" x14ac:dyDescent="0.2">
      <c r="A22" s="22"/>
      <c r="B22" s="4" t="s">
        <v>19</v>
      </c>
      <c r="C22" s="14"/>
      <c r="D22" s="6">
        <f t="shared" ref="D22:L22" si="7">SUM(D42+D85+D156+D199)</f>
        <v>0</v>
      </c>
      <c r="E22" s="6">
        <f t="shared" si="7"/>
        <v>0</v>
      </c>
      <c r="F22" s="6">
        <f t="shared" si="7"/>
        <v>0</v>
      </c>
      <c r="G22" s="6">
        <f t="shared" si="7"/>
        <v>0</v>
      </c>
      <c r="H22" s="6">
        <f t="shared" si="7"/>
        <v>0</v>
      </c>
      <c r="I22" s="38">
        <f t="shared" si="7"/>
        <v>0</v>
      </c>
      <c r="J22" s="38">
        <f t="shared" si="7"/>
        <v>0</v>
      </c>
      <c r="K22" s="38">
        <f t="shared" si="7"/>
        <v>0</v>
      </c>
      <c r="L22" s="6">
        <f t="shared" si="7"/>
        <v>0</v>
      </c>
      <c r="M22" s="11"/>
      <c r="N22" s="5"/>
    </row>
    <row r="23" spans="1:14" ht="47.25" x14ac:dyDescent="0.2">
      <c r="A23" s="22" t="s">
        <v>22</v>
      </c>
      <c r="B23" s="23" t="s">
        <v>23</v>
      </c>
      <c r="C23" s="14"/>
      <c r="D23" s="6">
        <f t="shared" ref="D23:L23" si="8">SUM(D24+D25+D26+D27)</f>
        <v>0</v>
      </c>
      <c r="E23" s="6">
        <f t="shared" si="8"/>
        <v>0</v>
      </c>
      <c r="F23" s="6">
        <f t="shared" si="8"/>
        <v>0</v>
      </c>
      <c r="G23" s="6">
        <f t="shared" si="8"/>
        <v>0</v>
      </c>
      <c r="H23" s="6">
        <f t="shared" si="8"/>
        <v>0</v>
      </c>
      <c r="I23" s="38">
        <f t="shared" si="8"/>
        <v>0</v>
      </c>
      <c r="J23" s="38">
        <f t="shared" si="8"/>
        <v>0</v>
      </c>
      <c r="K23" s="38">
        <f t="shared" si="8"/>
        <v>0</v>
      </c>
      <c r="L23" s="6">
        <f t="shared" si="8"/>
        <v>0</v>
      </c>
      <c r="M23" s="11"/>
      <c r="N23" s="5"/>
    </row>
    <row r="24" spans="1:14" ht="15.75" x14ac:dyDescent="0.2">
      <c r="A24" s="22"/>
      <c r="B24" s="4" t="s">
        <v>16</v>
      </c>
      <c r="C24" s="14"/>
      <c r="D24" s="6">
        <f t="shared" ref="D24:L24" si="9">SUM(D44+D92+D158+D201)</f>
        <v>0</v>
      </c>
      <c r="E24" s="6">
        <f t="shared" si="9"/>
        <v>0</v>
      </c>
      <c r="F24" s="6">
        <f t="shared" si="9"/>
        <v>0</v>
      </c>
      <c r="G24" s="6">
        <f t="shared" si="9"/>
        <v>0</v>
      </c>
      <c r="H24" s="6">
        <f t="shared" si="9"/>
        <v>0</v>
      </c>
      <c r="I24" s="38">
        <f t="shared" si="9"/>
        <v>0</v>
      </c>
      <c r="J24" s="38">
        <f t="shared" si="9"/>
        <v>0</v>
      </c>
      <c r="K24" s="38">
        <f t="shared" si="9"/>
        <v>0</v>
      </c>
      <c r="L24" s="6">
        <f t="shared" si="9"/>
        <v>0</v>
      </c>
      <c r="M24" s="11"/>
      <c r="N24" s="5"/>
    </row>
    <row r="25" spans="1:14" ht="15.75" x14ac:dyDescent="0.2">
      <c r="A25" s="22"/>
      <c r="B25" s="4" t="s">
        <v>17</v>
      </c>
      <c r="C25" s="14"/>
      <c r="D25" s="6">
        <f t="shared" ref="D25:L25" si="10">SUM(D45+D93+D159+D202)</f>
        <v>0</v>
      </c>
      <c r="E25" s="6">
        <f t="shared" si="10"/>
        <v>0</v>
      </c>
      <c r="F25" s="6">
        <f t="shared" si="10"/>
        <v>0</v>
      </c>
      <c r="G25" s="6">
        <f t="shared" si="10"/>
        <v>0</v>
      </c>
      <c r="H25" s="6">
        <f t="shared" si="10"/>
        <v>0</v>
      </c>
      <c r="I25" s="38">
        <f t="shared" si="10"/>
        <v>0</v>
      </c>
      <c r="J25" s="38">
        <f t="shared" si="10"/>
        <v>0</v>
      </c>
      <c r="K25" s="38">
        <f t="shared" si="10"/>
        <v>0</v>
      </c>
      <c r="L25" s="6">
        <f t="shared" si="10"/>
        <v>0</v>
      </c>
      <c r="M25" s="11"/>
      <c r="N25" s="5"/>
    </row>
    <row r="26" spans="1:14" ht="15.75" x14ac:dyDescent="0.2">
      <c r="A26" s="22"/>
      <c r="B26" s="4" t="s">
        <v>18</v>
      </c>
      <c r="C26" s="14"/>
      <c r="D26" s="6">
        <f t="shared" ref="D26:L26" si="11">SUM(D46+D94+D160+D203)</f>
        <v>0</v>
      </c>
      <c r="E26" s="6">
        <f t="shared" si="11"/>
        <v>0</v>
      </c>
      <c r="F26" s="6">
        <f t="shared" si="11"/>
        <v>0</v>
      </c>
      <c r="G26" s="6">
        <f t="shared" si="11"/>
        <v>0</v>
      </c>
      <c r="H26" s="6">
        <f t="shared" si="11"/>
        <v>0</v>
      </c>
      <c r="I26" s="38">
        <f t="shared" si="11"/>
        <v>0</v>
      </c>
      <c r="J26" s="38">
        <f t="shared" si="11"/>
        <v>0</v>
      </c>
      <c r="K26" s="38">
        <f t="shared" si="11"/>
        <v>0</v>
      </c>
      <c r="L26" s="6">
        <f t="shared" si="11"/>
        <v>0</v>
      </c>
      <c r="M26" s="11"/>
      <c r="N26" s="5"/>
    </row>
    <row r="27" spans="1:14" ht="15.75" x14ac:dyDescent="0.2">
      <c r="A27" s="22"/>
      <c r="B27" s="4" t="s">
        <v>19</v>
      </c>
      <c r="C27" s="14"/>
      <c r="D27" s="6">
        <f t="shared" ref="D27:L27" si="12">SUM(D47+D95+D161+D204)</f>
        <v>0</v>
      </c>
      <c r="E27" s="6">
        <f t="shared" si="12"/>
        <v>0</v>
      </c>
      <c r="F27" s="6">
        <f t="shared" si="12"/>
        <v>0</v>
      </c>
      <c r="G27" s="6">
        <f t="shared" si="12"/>
        <v>0</v>
      </c>
      <c r="H27" s="6">
        <f t="shared" si="12"/>
        <v>0</v>
      </c>
      <c r="I27" s="38">
        <f t="shared" si="12"/>
        <v>0</v>
      </c>
      <c r="J27" s="38">
        <f t="shared" si="12"/>
        <v>0</v>
      </c>
      <c r="K27" s="38">
        <f t="shared" si="12"/>
        <v>0</v>
      </c>
      <c r="L27" s="6">
        <f t="shared" si="12"/>
        <v>0</v>
      </c>
      <c r="M27" s="11"/>
      <c r="N27" s="5"/>
    </row>
    <row r="28" spans="1:14" ht="15.75" x14ac:dyDescent="0.2">
      <c r="A28" s="22" t="s">
        <v>24</v>
      </c>
      <c r="B28" s="23" t="s">
        <v>25</v>
      </c>
      <c r="C28" s="14"/>
      <c r="D28" s="7">
        <f>SUM(D29:D32)</f>
        <v>3243790.9371600002</v>
      </c>
      <c r="E28" s="7">
        <f>SUM(E29:E32)</f>
        <v>408714.80676999997</v>
      </c>
      <c r="F28" s="7">
        <f t="shared" ref="F28:L28" si="13">SUM(F29:F32)</f>
        <v>410058.87576999998</v>
      </c>
      <c r="G28" s="7">
        <f t="shared" si="13"/>
        <v>410058.87576999998</v>
      </c>
      <c r="H28" s="7">
        <f t="shared" si="13"/>
        <v>402991.67576999997</v>
      </c>
      <c r="I28" s="7">
        <f t="shared" si="13"/>
        <v>402991.67576999997</v>
      </c>
      <c r="J28" s="7">
        <f t="shared" si="13"/>
        <v>402991.67576999997</v>
      </c>
      <c r="K28" s="7">
        <f t="shared" si="13"/>
        <v>402991.67576999997</v>
      </c>
      <c r="L28" s="7">
        <f t="shared" si="13"/>
        <v>402991.67576999997</v>
      </c>
      <c r="M28" s="11"/>
      <c r="N28" s="5"/>
    </row>
    <row r="29" spans="1:14" ht="15.75" x14ac:dyDescent="0.2">
      <c r="A29" s="22"/>
      <c r="B29" s="4" t="s">
        <v>16</v>
      </c>
      <c r="C29" s="14"/>
      <c r="D29" s="6">
        <f>SUM(D49+D97+D163+D206+D251)</f>
        <v>80805.5</v>
      </c>
      <c r="E29" s="6">
        <f t="shared" ref="E29:L29" si="14">SUM(E49+E97+E163+E206+E251)</f>
        <v>9956.4</v>
      </c>
      <c r="F29" s="6">
        <f t="shared" si="14"/>
        <v>10121.299999999999</v>
      </c>
      <c r="G29" s="6">
        <f t="shared" si="14"/>
        <v>10121.299999999999</v>
      </c>
      <c r="H29" s="6">
        <f t="shared" si="14"/>
        <v>10121.299999999999</v>
      </c>
      <c r="I29" s="38">
        <f t="shared" si="14"/>
        <v>10121.299999999999</v>
      </c>
      <c r="J29" s="38">
        <f t="shared" si="14"/>
        <v>10121.299999999999</v>
      </c>
      <c r="K29" s="38">
        <f t="shared" si="14"/>
        <v>10121.299999999999</v>
      </c>
      <c r="L29" s="6">
        <f t="shared" si="14"/>
        <v>10121.299999999999</v>
      </c>
      <c r="M29" s="11"/>
      <c r="N29" s="5"/>
    </row>
    <row r="30" spans="1:14" ht="15.75" x14ac:dyDescent="0.2">
      <c r="A30" s="22"/>
      <c r="B30" s="4" t="s">
        <v>17</v>
      </c>
      <c r="C30" s="14"/>
      <c r="D30" s="6">
        <f t="shared" ref="D30:L30" si="15">SUM(D50+D98+D164+D207+D252)</f>
        <v>1728590.8</v>
      </c>
      <c r="E30" s="6">
        <f t="shared" si="15"/>
        <v>212907.4</v>
      </c>
      <c r="F30" s="6">
        <f t="shared" si="15"/>
        <v>216526.2</v>
      </c>
      <c r="G30" s="6">
        <f t="shared" si="15"/>
        <v>216526.2</v>
      </c>
      <c r="H30" s="6">
        <f t="shared" si="15"/>
        <v>216526.2</v>
      </c>
      <c r="I30" s="38">
        <f t="shared" si="15"/>
        <v>216526.2</v>
      </c>
      <c r="J30" s="38">
        <f t="shared" si="15"/>
        <v>216526.2</v>
      </c>
      <c r="K30" s="38">
        <f t="shared" si="15"/>
        <v>216526.2</v>
      </c>
      <c r="L30" s="6">
        <f t="shared" si="15"/>
        <v>216526.2</v>
      </c>
      <c r="M30" s="11"/>
      <c r="N30" s="5"/>
    </row>
    <row r="31" spans="1:14" ht="15.75" x14ac:dyDescent="0.2">
      <c r="A31" s="22"/>
      <c r="B31" s="4" t="s">
        <v>18</v>
      </c>
      <c r="C31" s="14"/>
      <c r="D31" s="6">
        <f t="shared" ref="D31:L31" si="16">SUM(D51+D99+D165+D208+D253)</f>
        <v>1434394.6371599999</v>
      </c>
      <c r="E31" s="6">
        <f t="shared" si="16"/>
        <v>185851.00676999998</v>
      </c>
      <c r="F31" s="6">
        <f t="shared" si="16"/>
        <v>183411.37576999998</v>
      </c>
      <c r="G31" s="6">
        <f t="shared" si="16"/>
        <v>183411.37576999998</v>
      </c>
      <c r="H31" s="6">
        <f t="shared" si="16"/>
        <v>176344.17576999997</v>
      </c>
      <c r="I31" s="38">
        <f t="shared" si="16"/>
        <v>176344.17576999997</v>
      </c>
      <c r="J31" s="38">
        <f t="shared" si="16"/>
        <v>176344.17576999997</v>
      </c>
      <c r="K31" s="38">
        <f t="shared" si="16"/>
        <v>176344.17576999997</v>
      </c>
      <c r="L31" s="6">
        <f t="shared" si="16"/>
        <v>176344.17576999997</v>
      </c>
      <c r="M31" s="11"/>
      <c r="N31" s="5"/>
    </row>
    <row r="32" spans="1:14" ht="15.75" x14ac:dyDescent="0.2">
      <c r="A32" s="22"/>
      <c r="B32" s="4" t="s">
        <v>19</v>
      </c>
      <c r="C32" s="14"/>
      <c r="D32" s="6">
        <f t="shared" ref="D32:L32" si="17">SUM(D52+D100+D166+D209+D254)</f>
        <v>0</v>
      </c>
      <c r="E32" s="6">
        <f t="shared" si="17"/>
        <v>0</v>
      </c>
      <c r="F32" s="6">
        <f t="shared" si="17"/>
        <v>0</v>
      </c>
      <c r="G32" s="6">
        <f t="shared" si="17"/>
        <v>0</v>
      </c>
      <c r="H32" s="6">
        <f t="shared" si="17"/>
        <v>0</v>
      </c>
      <c r="I32" s="38">
        <f t="shared" si="17"/>
        <v>0</v>
      </c>
      <c r="J32" s="38">
        <f t="shared" si="17"/>
        <v>0</v>
      </c>
      <c r="K32" s="38">
        <f t="shared" si="17"/>
        <v>0</v>
      </c>
      <c r="L32" s="6">
        <f t="shared" si="17"/>
        <v>0</v>
      </c>
      <c r="M32" s="11"/>
      <c r="N32" s="5"/>
    </row>
    <row r="33" spans="1:14" ht="63" x14ac:dyDescent="0.2">
      <c r="A33" s="51" t="s">
        <v>26</v>
      </c>
      <c r="B33" s="52" t="s">
        <v>27</v>
      </c>
      <c r="C33" s="53"/>
      <c r="D33" s="48">
        <f>SUM(D34:D37)</f>
        <v>1350740.3</v>
      </c>
      <c r="E33" s="48">
        <f>SUM(E34:E37)</f>
        <v>166817.70000000001</v>
      </c>
      <c r="F33" s="48">
        <f>SUM(F34:F37)</f>
        <v>169131.8</v>
      </c>
      <c r="G33" s="48">
        <f t="shared" ref="G33:L33" si="18">SUM(G34:G37)</f>
        <v>169131.8</v>
      </c>
      <c r="H33" s="48">
        <f t="shared" si="18"/>
        <v>169131.8</v>
      </c>
      <c r="I33" s="54">
        <f>SUM(I34:I37)</f>
        <v>169131.8</v>
      </c>
      <c r="J33" s="48">
        <f t="shared" si="18"/>
        <v>169131.8</v>
      </c>
      <c r="K33" s="48">
        <f t="shared" si="18"/>
        <v>169131.8</v>
      </c>
      <c r="L33" s="48">
        <f t="shared" si="18"/>
        <v>169131.8</v>
      </c>
      <c r="M33" s="49"/>
      <c r="N33" s="5"/>
    </row>
    <row r="34" spans="1:14" ht="15.75" x14ac:dyDescent="0.2">
      <c r="A34" s="22"/>
      <c r="B34" s="4" t="s">
        <v>16</v>
      </c>
      <c r="C34" s="14"/>
      <c r="D34" s="6">
        <f t="shared" ref="D34:L34" si="19">SUM(D39+D44+D49)</f>
        <v>0</v>
      </c>
      <c r="E34" s="6">
        <f t="shared" si="19"/>
        <v>0</v>
      </c>
      <c r="F34" s="6">
        <f t="shared" si="19"/>
        <v>0</v>
      </c>
      <c r="G34" s="6">
        <f t="shared" si="19"/>
        <v>0</v>
      </c>
      <c r="H34" s="6">
        <f t="shared" si="19"/>
        <v>0</v>
      </c>
      <c r="I34" s="38">
        <f t="shared" si="19"/>
        <v>0</v>
      </c>
      <c r="J34" s="38">
        <f t="shared" si="19"/>
        <v>0</v>
      </c>
      <c r="K34" s="38">
        <f t="shared" si="19"/>
        <v>0</v>
      </c>
      <c r="L34" s="6">
        <f t="shared" si="19"/>
        <v>0</v>
      </c>
      <c r="M34" s="11"/>
      <c r="N34" s="5"/>
    </row>
    <row r="35" spans="1:14" ht="15.75" x14ac:dyDescent="0.2">
      <c r="A35" s="22"/>
      <c r="B35" s="4" t="s">
        <v>17</v>
      </c>
      <c r="C35" s="14"/>
      <c r="D35" s="7">
        <f t="shared" ref="D35:L35" si="20">SUM(D40+D45+D50)</f>
        <v>858736</v>
      </c>
      <c r="E35" s="7">
        <f t="shared" si="20"/>
        <v>105746</v>
      </c>
      <c r="F35" s="7">
        <f t="shared" si="20"/>
        <v>107570</v>
      </c>
      <c r="G35" s="7">
        <f t="shared" si="20"/>
        <v>107570</v>
      </c>
      <c r="H35" s="7">
        <f t="shared" si="20"/>
        <v>107570</v>
      </c>
      <c r="I35" s="7">
        <f t="shared" si="20"/>
        <v>107570</v>
      </c>
      <c r="J35" s="7">
        <f t="shared" si="20"/>
        <v>107570</v>
      </c>
      <c r="K35" s="7">
        <f t="shared" si="20"/>
        <v>107570</v>
      </c>
      <c r="L35" s="7">
        <f t="shared" si="20"/>
        <v>107570</v>
      </c>
      <c r="M35" s="11"/>
      <c r="N35" s="5"/>
    </row>
    <row r="36" spans="1:14" ht="15.75" x14ac:dyDescent="0.2">
      <c r="A36" s="22"/>
      <c r="B36" s="4" t="s">
        <v>18</v>
      </c>
      <c r="C36" s="14"/>
      <c r="D36" s="7">
        <f t="shared" ref="D36:L36" si="21">SUM(D41+D46+D51)</f>
        <v>492004.3</v>
      </c>
      <c r="E36" s="7">
        <f t="shared" si="21"/>
        <v>61071.700000000004</v>
      </c>
      <c r="F36" s="7">
        <f t="shared" si="21"/>
        <v>61561.8</v>
      </c>
      <c r="G36" s="7">
        <f t="shared" si="21"/>
        <v>61561.8</v>
      </c>
      <c r="H36" s="7">
        <f t="shared" si="21"/>
        <v>61561.8</v>
      </c>
      <c r="I36" s="7">
        <f t="shared" si="21"/>
        <v>61561.8</v>
      </c>
      <c r="J36" s="7">
        <f t="shared" si="21"/>
        <v>61561.8</v>
      </c>
      <c r="K36" s="7">
        <f t="shared" si="21"/>
        <v>61561.8</v>
      </c>
      <c r="L36" s="7">
        <f t="shared" si="21"/>
        <v>61561.8</v>
      </c>
      <c r="M36" s="11"/>
      <c r="N36" s="5"/>
    </row>
    <row r="37" spans="1:14" ht="15.75" x14ac:dyDescent="0.2">
      <c r="A37" s="22"/>
      <c r="B37" s="4" t="s">
        <v>19</v>
      </c>
      <c r="C37" s="14"/>
      <c r="D37" s="6">
        <f t="shared" ref="D37:L37" si="22">SUM(D42+D47+D52)</f>
        <v>0</v>
      </c>
      <c r="E37" s="6">
        <f t="shared" si="22"/>
        <v>0</v>
      </c>
      <c r="F37" s="6">
        <f t="shared" si="22"/>
        <v>0</v>
      </c>
      <c r="G37" s="6">
        <f t="shared" si="22"/>
        <v>0</v>
      </c>
      <c r="H37" s="6">
        <f t="shared" si="22"/>
        <v>0</v>
      </c>
      <c r="I37" s="38">
        <f t="shared" si="22"/>
        <v>0</v>
      </c>
      <c r="J37" s="38">
        <f t="shared" si="22"/>
        <v>0</v>
      </c>
      <c r="K37" s="38">
        <f t="shared" si="22"/>
        <v>0</v>
      </c>
      <c r="L37" s="6">
        <f t="shared" si="22"/>
        <v>0</v>
      </c>
      <c r="M37" s="11"/>
      <c r="N37" s="5"/>
    </row>
    <row r="38" spans="1:14" ht="47.25" x14ac:dyDescent="0.2">
      <c r="A38" s="22" t="s">
        <v>28</v>
      </c>
      <c r="B38" s="23" t="s">
        <v>29</v>
      </c>
      <c r="C38" s="14"/>
      <c r="D38" s="6">
        <f>SUM(D39:D42)</f>
        <v>0</v>
      </c>
      <c r="E38" s="6">
        <f t="shared" ref="E38:L38" si="23">SUM(E39:E42)</f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11"/>
      <c r="N38" s="5"/>
    </row>
    <row r="39" spans="1:14" ht="15.75" x14ac:dyDescent="0.2">
      <c r="A39" s="22"/>
      <c r="B39" s="4" t="s">
        <v>16</v>
      </c>
      <c r="C39" s="14"/>
      <c r="D39" s="6">
        <f>SUM(E39:L39)</f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6">
        <v>0</v>
      </c>
      <c r="M39" s="11"/>
      <c r="N39" s="5"/>
    </row>
    <row r="40" spans="1:14" ht="15.75" x14ac:dyDescent="0.2">
      <c r="A40" s="22"/>
      <c r="B40" s="4" t="s">
        <v>17</v>
      </c>
      <c r="C40" s="14"/>
      <c r="D40" s="6">
        <f>SUM(E40:L40)</f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6">
        <v>0</v>
      </c>
      <c r="M40" s="11"/>
      <c r="N40" s="5"/>
    </row>
    <row r="41" spans="1:14" ht="15.75" x14ac:dyDescent="0.2">
      <c r="A41" s="22"/>
      <c r="B41" s="4" t="s">
        <v>18</v>
      </c>
      <c r="C41" s="14"/>
      <c r="D41" s="6">
        <v>0</v>
      </c>
      <c r="E41" s="6">
        <f>E89</f>
        <v>0</v>
      </c>
      <c r="F41" s="6">
        <v>0</v>
      </c>
      <c r="G41" s="6">
        <f t="shared" ref="G41:L41" si="24">G89</f>
        <v>0</v>
      </c>
      <c r="H41" s="6">
        <f t="shared" si="24"/>
        <v>0</v>
      </c>
      <c r="I41" s="6">
        <f t="shared" si="24"/>
        <v>0</v>
      </c>
      <c r="J41" s="6">
        <f t="shared" si="24"/>
        <v>0</v>
      </c>
      <c r="K41" s="6">
        <f t="shared" si="24"/>
        <v>0</v>
      </c>
      <c r="L41" s="6">
        <f t="shared" si="24"/>
        <v>0</v>
      </c>
      <c r="M41" s="11"/>
      <c r="N41" s="5"/>
    </row>
    <row r="42" spans="1:14" ht="15.75" x14ac:dyDescent="0.2">
      <c r="A42" s="22"/>
      <c r="B42" s="4" t="s">
        <v>19</v>
      </c>
      <c r="C42" s="14"/>
      <c r="D42" s="6">
        <f>SUM(E42:L42)</f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6">
        <v>0</v>
      </c>
      <c r="M42" s="11"/>
      <c r="N42" s="5"/>
    </row>
    <row r="43" spans="1:14" ht="63" x14ac:dyDescent="0.2">
      <c r="A43" s="22" t="s">
        <v>30</v>
      </c>
      <c r="B43" s="23" t="s">
        <v>31</v>
      </c>
      <c r="C43" s="14"/>
      <c r="D43" s="6">
        <f t="shared" ref="D43:L43" si="25">SUM(D44+D45+D46+D47)</f>
        <v>0</v>
      </c>
      <c r="E43" s="6">
        <f t="shared" si="25"/>
        <v>0</v>
      </c>
      <c r="F43" s="6">
        <f t="shared" si="25"/>
        <v>0</v>
      </c>
      <c r="G43" s="6">
        <f t="shared" si="25"/>
        <v>0</v>
      </c>
      <c r="H43" s="6">
        <f t="shared" si="25"/>
        <v>0</v>
      </c>
      <c r="I43" s="38">
        <f t="shared" si="25"/>
        <v>0</v>
      </c>
      <c r="J43" s="38">
        <f t="shared" si="25"/>
        <v>0</v>
      </c>
      <c r="K43" s="38">
        <f t="shared" si="25"/>
        <v>0</v>
      </c>
      <c r="L43" s="6">
        <f t="shared" si="25"/>
        <v>0</v>
      </c>
      <c r="M43" s="11"/>
      <c r="N43" s="5"/>
    </row>
    <row r="44" spans="1:14" ht="15.75" x14ac:dyDescent="0.2">
      <c r="A44" s="22"/>
      <c r="B44" s="4" t="s">
        <v>16</v>
      </c>
      <c r="C44" s="14"/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38">
        <v>0</v>
      </c>
      <c r="J44" s="38">
        <v>0</v>
      </c>
      <c r="K44" s="38">
        <v>0</v>
      </c>
      <c r="L44" s="6">
        <v>0</v>
      </c>
      <c r="M44" s="11"/>
      <c r="N44" s="5"/>
    </row>
    <row r="45" spans="1:14" ht="15.75" x14ac:dyDescent="0.2">
      <c r="A45" s="22"/>
      <c r="B45" s="4" t="s">
        <v>17</v>
      </c>
      <c r="C45" s="14"/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38">
        <v>0</v>
      </c>
      <c r="J45" s="38">
        <v>0</v>
      </c>
      <c r="K45" s="38">
        <v>0</v>
      </c>
      <c r="L45" s="6">
        <v>0</v>
      </c>
      <c r="M45" s="11"/>
      <c r="N45" s="5"/>
    </row>
    <row r="46" spans="1:14" ht="15.75" x14ac:dyDescent="0.2">
      <c r="A46" s="22"/>
      <c r="B46" s="4" t="s">
        <v>18</v>
      </c>
      <c r="C46" s="14"/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38">
        <v>0</v>
      </c>
      <c r="J46" s="38">
        <v>0</v>
      </c>
      <c r="K46" s="38">
        <v>0</v>
      </c>
      <c r="L46" s="6">
        <v>0</v>
      </c>
      <c r="M46" s="11"/>
      <c r="N46" s="5"/>
    </row>
    <row r="47" spans="1:14" ht="15.75" x14ac:dyDescent="0.2">
      <c r="A47" s="22"/>
      <c r="B47" s="4" t="s">
        <v>19</v>
      </c>
      <c r="C47" s="14"/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38">
        <v>0</v>
      </c>
      <c r="J47" s="38">
        <v>0</v>
      </c>
      <c r="K47" s="38">
        <v>0</v>
      </c>
      <c r="L47" s="6">
        <v>0</v>
      </c>
      <c r="M47" s="11"/>
      <c r="N47" s="5"/>
    </row>
    <row r="48" spans="1:14" ht="31.5" x14ac:dyDescent="0.2">
      <c r="A48" s="22" t="s">
        <v>32</v>
      </c>
      <c r="B48" s="23" t="s">
        <v>33</v>
      </c>
      <c r="C48" s="14"/>
      <c r="D48" s="7">
        <f>SUM(D49:D52)</f>
        <v>1350740.3</v>
      </c>
      <c r="E48" s="7">
        <f>SUM(E49:E52)</f>
        <v>166817.70000000001</v>
      </c>
      <c r="F48" s="7">
        <f t="shared" ref="F48:L48" si="26">SUM(F49:F52)</f>
        <v>169131.8</v>
      </c>
      <c r="G48" s="7">
        <f t="shared" si="26"/>
        <v>169131.8</v>
      </c>
      <c r="H48" s="7">
        <f t="shared" si="26"/>
        <v>169131.8</v>
      </c>
      <c r="I48" s="7">
        <f t="shared" si="26"/>
        <v>169131.8</v>
      </c>
      <c r="J48" s="7">
        <f t="shared" si="26"/>
        <v>169131.8</v>
      </c>
      <c r="K48" s="7">
        <f t="shared" si="26"/>
        <v>169131.8</v>
      </c>
      <c r="L48" s="7">
        <f t="shared" si="26"/>
        <v>169131.8</v>
      </c>
      <c r="M48" s="11"/>
      <c r="N48" s="5"/>
    </row>
    <row r="49" spans="1:14" ht="15.75" x14ac:dyDescent="0.2">
      <c r="A49" s="22"/>
      <c r="B49" s="4" t="s">
        <v>16</v>
      </c>
      <c r="C49" s="14"/>
      <c r="D49" s="6">
        <f t="shared" ref="D49:L49" si="27">SUM(D56+D61+D67+D72)</f>
        <v>0</v>
      </c>
      <c r="E49" s="6">
        <f t="shared" si="27"/>
        <v>0</v>
      </c>
      <c r="F49" s="6">
        <f t="shared" si="27"/>
        <v>0</v>
      </c>
      <c r="G49" s="6">
        <f t="shared" si="27"/>
        <v>0</v>
      </c>
      <c r="H49" s="6">
        <f t="shared" si="27"/>
        <v>0</v>
      </c>
      <c r="I49" s="38">
        <f t="shared" si="27"/>
        <v>0</v>
      </c>
      <c r="J49" s="38">
        <f t="shared" si="27"/>
        <v>0</v>
      </c>
      <c r="K49" s="38">
        <f t="shared" si="27"/>
        <v>0</v>
      </c>
      <c r="L49" s="6">
        <f t="shared" si="27"/>
        <v>0</v>
      </c>
      <c r="M49" s="11"/>
      <c r="N49" s="5"/>
    </row>
    <row r="50" spans="1:14" ht="15.75" x14ac:dyDescent="0.2">
      <c r="A50" s="22"/>
      <c r="B50" s="4" t="s">
        <v>17</v>
      </c>
      <c r="C50" s="14"/>
      <c r="D50" s="6">
        <f t="shared" ref="D50:L50" si="28">SUM(D57+D62+D68+D73)</f>
        <v>858736</v>
      </c>
      <c r="E50" s="6">
        <f t="shared" si="28"/>
        <v>105746</v>
      </c>
      <c r="F50" s="6">
        <f t="shared" si="28"/>
        <v>107570</v>
      </c>
      <c r="G50" s="6">
        <f t="shared" si="28"/>
        <v>107570</v>
      </c>
      <c r="H50" s="6">
        <f t="shared" si="28"/>
        <v>107570</v>
      </c>
      <c r="I50" s="6">
        <f t="shared" si="28"/>
        <v>107570</v>
      </c>
      <c r="J50" s="6">
        <f t="shared" si="28"/>
        <v>107570</v>
      </c>
      <c r="K50" s="6">
        <f t="shared" si="28"/>
        <v>107570</v>
      </c>
      <c r="L50" s="6">
        <f t="shared" si="28"/>
        <v>107570</v>
      </c>
      <c r="M50" s="11"/>
      <c r="N50" s="5"/>
    </row>
    <row r="51" spans="1:14" ht="15.75" x14ac:dyDescent="0.2">
      <c r="A51" s="22"/>
      <c r="B51" s="4" t="s">
        <v>18</v>
      </c>
      <c r="C51" s="14"/>
      <c r="D51" s="6">
        <f t="shared" ref="D51:L51" si="29">SUM(D58+D63+D69+D74)</f>
        <v>492004.3</v>
      </c>
      <c r="E51" s="6">
        <f t="shared" si="29"/>
        <v>61071.700000000004</v>
      </c>
      <c r="F51" s="6">
        <f t="shared" si="29"/>
        <v>61561.8</v>
      </c>
      <c r="G51" s="6">
        <f t="shared" si="29"/>
        <v>61561.8</v>
      </c>
      <c r="H51" s="6">
        <f t="shared" si="29"/>
        <v>61561.8</v>
      </c>
      <c r="I51" s="6">
        <f t="shared" si="29"/>
        <v>61561.8</v>
      </c>
      <c r="J51" s="6">
        <f t="shared" si="29"/>
        <v>61561.8</v>
      </c>
      <c r="K51" s="6">
        <f t="shared" si="29"/>
        <v>61561.8</v>
      </c>
      <c r="L51" s="6">
        <f t="shared" si="29"/>
        <v>61561.8</v>
      </c>
      <c r="M51" s="11"/>
      <c r="N51" s="5"/>
    </row>
    <row r="52" spans="1:14" ht="15.75" x14ac:dyDescent="0.2">
      <c r="A52" s="22"/>
      <c r="B52" s="4" t="s">
        <v>19</v>
      </c>
      <c r="C52" s="14"/>
      <c r="D52" s="6">
        <f t="shared" ref="D52:L52" si="30">SUM(D59+D64+D70+D75)</f>
        <v>0</v>
      </c>
      <c r="E52" s="6">
        <f t="shared" si="30"/>
        <v>0</v>
      </c>
      <c r="F52" s="6">
        <f t="shared" si="30"/>
        <v>0</v>
      </c>
      <c r="G52" s="6">
        <f t="shared" si="30"/>
        <v>0</v>
      </c>
      <c r="H52" s="6">
        <f t="shared" si="30"/>
        <v>0</v>
      </c>
      <c r="I52" s="38">
        <f t="shared" si="30"/>
        <v>0</v>
      </c>
      <c r="J52" s="38">
        <f t="shared" si="30"/>
        <v>0</v>
      </c>
      <c r="K52" s="38">
        <f t="shared" si="30"/>
        <v>0</v>
      </c>
      <c r="L52" s="6">
        <f t="shared" si="30"/>
        <v>0</v>
      </c>
      <c r="M52" s="11"/>
      <c r="N52" s="5"/>
    </row>
    <row r="53" spans="1:14" ht="15.75" x14ac:dyDescent="0.2">
      <c r="A53" s="22"/>
      <c r="B53" s="25"/>
      <c r="C53" s="77" t="s">
        <v>34</v>
      </c>
      <c r="D53" s="78"/>
      <c r="E53" s="78"/>
      <c r="F53" s="78"/>
      <c r="G53" s="78"/>
      <c r="H53" s="78"/>
      <c r="I53" s="78"/>
      <c r="J53" s="78"/>
      <c r="K53" s="78"/>
      <c r="L53" s="78"/>
      <c r="M53" s="79"/>
      <c r="N53" s="5"/>
    </row>
    <row r="54" spans="1:14" ht="15.75" customHeight="1" x14ac:dyDescent="0.2">
      <c r="A54" s="77" t="s">
        <v>35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  <c r="N54" s="5"/>
    </row>
    <row r="55" spans="1:14" ht="151.5" customHeight="1" x14ac:dyDescent="0.25">
      <c r="A55" s="22" t="s">
        <v>36</v>
      </c>
      <c r="B55" s="26" t="s">
        <v>37</v>
      </c>
      <c r="C55" s="15" t="s">
        <v>111</v>
      </c>
      <c r="D55" s="7">
        <f t="shared" ref="D55:L55" si="31">SUM(D56+D57+D58+D59)</f>
        <v>858736</v>
      </c>
      <c r="E55" s="7">
        <f t="shared" si="31"/>
        <v>105746</v>
      </c>
      <c r="F55" s="7">
        <f t="shared" si="31"/>
        <v>107570</v>
      </c>
      <c r="G55" s="7">
        <f t="shared" si="31"/>
        <v>107570</v>
      </c>
      <c r="H55" s="7">
        <f>SUM(H56+H57+H58+H59)</f>
        <v>107570</v>
      </c>
      <c r="I55" s="42">
        <f t="shared" si="31"/>
        <v>107570</v>
      </c>
      <c r="J55" s="42">
        <f t="shared" si="31"/>
        <v>107570</v>
      </c>
      <c r="K55" s="42">
        <f t="shared" si="31"/>
        <v>107570</v>
      </c>
      <c r="L55" s="7">
        <f t="shared" si="31"/>
        <v>107570</v>
      </c>
      <c r="M55" s="11" t="s">
        <v>38</v>
      </c>
      <c r="N55" s="5"/>
    </row>
    <row r="56" spans="1:14" ht="15.75" x14ac:dyDescent="0.2">
      <c r="A56" s="22"/>
      <c r="B56" s="27" t="s">
        <v>16</v>
      </c>
      <c r="C56" s="14"/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42">
        <v>0</v>
      </c>
      <c r="J56" s="42">
        <v>0</v>
      </c>
      <c r="K56" s="42">
        <v>0</v>
      </c>
      <c r="L56" s="7">
        <v>0</v>
      </c>
      <c r="M56" s="11"/>
      <c r="N56" s="5"/>
    </row>
    <row r="57" spans="1:14" ht="15.75" x14ac:dyDescent="0.2">
      <c r="A57" s="22"/>
      <c r="B57" s="27" t="s">
        <v>17</v>
      </c>
      <c r="C57" s="14"/>
      <c r="D57" s="7">
        <f>SUM(E57:L57)</f>
        <v>858736</v>
      </c>
      <c r="E57" s="42">
        <v>105746</v>
      </c>
      <c r="F57" s="7">
        <v>107570</v>
      </c>
      <c r="G57" s="7">
        <v>107570</v>
      </c>
      <c r="H57" s="7">
        <v>107570</v>
      </c>
      <c r="I57" s="7">
        <v>107570</v>
      </c>
      <c r="J57" s="7">
        <v>107570</v>
      </c>
      <c r="K57" s="7">
        <v>107570</v>
      </c>
      <c r="L57" s="7">
        <v>107570</v>
      </c>
      <c r="M57" s="11"/>
      <c r="N57" s="5"/>
    </row>
    <row r="58" spans="1:14" ht="15.75" x14ac:dyDescent="0.2">
      <c r="A58" s="22"/>
      <c r="B58" s="27" t="s">
        <v>18</v>
      </c>
      <c r="C58" s="14"/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42">
        <v>0</v>
      </c>
      <c r="J58" s="42">
        <v>0</v>
      </c>
      <c r="K58" s="42">
        <v>0</v>
      </c>
      <c r="L58" s="7">
        <v>0</v>
      </c>
      <c r="M58" s="11"/>
      <c r="N58" s="5"/>
    </row>
    <row r="59" spans="1:14" ht="15.75" x14ac:dyDescent="0.2">
      <c r="A59" s="22"/>
      <c r="B59" s="27" t="s">
        <v>39</v>
      </c>
      <c r="C59" s="14"/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42">
        <v>0</v>
      </c>
      <c r="J59" s="42">
        <v>0</v>
      </c>
      <c r="K59" s="42">
        <v>0</v>
      </c>
      <c r="L59" s="7">
        <v>0</v>
      </c>
      <c r="M59" s="11"/>
      <c r="N59" s="5"/>
    </row>
    <row r="60" spans="1:14" ht="179.25" customHeight="1" x14ac:dyDescent="0.2">
      <c r="A60" s="22" t="s">
        <v>40</v>
      </c>
      <c r="B60" s="28" t="s">
        <v>41</v>
      </c>
      <c r="C60" s="15" t="s">
        <v>111</v>
      </c>
      <c r="D60" s="7">
        <f>SUM(D61:D64)</f>
        <v>294261.90000000002</v>
      </c>
      <c r="E60" s="7">
        <f>SUM(E61+E62+E63+E64)</f>
        <v>36353.9</v>
      </c>
      <c r="F60" s="7">
        <f>SUM(F61+F62+F63+F64)</f>
        <v>36844</v>
      </c>
      <c r="G60" s="7">
        <f>SUM(G61+G62+G63+G64)</f>
        <v>36844</v>
      </c>
      <c r="H60" s="7">
        <f>SUM(H61+H62+H63+H64)</f>
        <v>36844</v>
      </c>
      <c r="I60" s="42">
        <f>SUM(I61+I62+I63+I64)</f>
        <v>36844</v>
      </c>
      <c r="J60" s="42">
        <f t="shared" ref="J60:L60" si="32">SUM(J61+J62+J63+J64)</f>
        <v>36844</v>
      </c>
      <c r="K60" s="42">
        <f t="shared" si="32"/>
        <v>36844</v>
      </c>
      <c r="L60" s="7">
        <f t="shared" si="32"/>
        <v>36844</v>
      </c>
      <c r="M60" s="11" t="s">
        <v>42</v>
      </c>
      <c r="N60" s="5"/>
    </row>
    <row r="61" spans="1:14" ht="18" customHeight="1" x14ac:dyDescent="0.2">
      <c r="A61" s="22"/>
      <c r="B61" s="27" t="s">
        <v>16</v>
      </c>
      <c r="C61" s="14"/>
      <c r="D61" s="7">
        <f>SUM(E61:L61)</f>
        <v>0</v>
      </c>
      <c r="E61" s="7">
        <v>0</v>
      </c>
      <c r="F61" s="7">
        <v>0</v>
      </c>
      <c r="G61" s="7">
        <v>0</v>
      </c>
      <c r="H61" s="7">
        <v>0</v>
      </c>
      <c r="I61" s="42">
        <v>0</v>
      </c>
      <c r="J61" s="42">
        <v>0</v>
      </c>
      <c r="K61" s="42">
        <v>0</v>
      </c>
      <c r="L61" s="7">
        <v>0</v>
      </c>
      <c r="M61" s="11"/>
      <c r="N61" s="5"/>
    </row>
    <row r="62" spans="1:14" ht="18" customHeight="1" x14ac:dyDescent="0.2">
      <c r="A62" s="22"/>
      <c r="B62" s="27" t="s">
        <v>17</v>
      </c>
      <c r="C62" s="14"/>
      <c r="D62" s="7">
        <f>SUM(E62:L62)</f>
        <v>0</v>
      </c>
      <c r="E62" s="7">
        <v>0</v>
      </c>
      <c r="F62" s="7">
        <v>0</v>
      </c>
      <c r="G62" s="7">
        <v>0</v>
      </c>
      <c r="H62" s="7">
        <v>0</v>
      </c>
      <c r="I62" s="42">
        <v>0</v>
      </c>
      <c r="J62" s="42">
        <v>0</v>
      </c>
      <c r="K62" s="42">
        <v>0</v>
      </c>
      <c r="L62" s="7">
        <v>0</v>
      </c>
      <c r="M62" s="11"/>
      <c r="N62" s="5"/>
    </row>
    <row r="63" spans="1:14" ht="18" customHeight="1" x14ac:dyDescent="0.2">
      <c r="A63" s="22"/>
      <c r="B63" s="27" t="s">
        <v>18</v>
      </c>
      <c r="C63" s="14"/>
      <c r="D63" s="7">
        <f>SUM(E63:L63)</f>
        <v>294261.90000000002</v>
      </c>
      <c r="E63" s="7">
        <v>36353.9</v>
      </c>
      <c r="F63" s="7">
        <v>36844</v>
      </c>
      <c r="G63" s="7">
        <v>36844</v>
      </c>
      <c r="H63" s="7">
        <v>36844</v>
      </c>
      <c r="I63" s="7">
        <v>36844</v>
      </c>
      <c r="J63" s="7">
        <v>36844</v>
      </c>
      <c r="K63" s="7">
        <v>36844</v>
      </c>
      <c r="L63" s="7">
        <v>36844</v>
      </c>
      <c r="M63" s="11"/>
      <c r="N63" s="5"/>
    </row>
    <row r="64" spans="1:14" ht="18" customHeight="1" x14ac:dyDescent="0.2">
      <c r="A64" s="22"/>
      <c r="B64" s="27" t="s">
        <v>39</v>
      </c>
      <c r="C64" s="14"/>
      <c r="D64" s="7">
        <f>SUM(E64:L64)</f>
        <v>0</v>
      </c>
      <c r="E64" s="7">
        <v>0</v>
      </c>
      <c r="F64" s="7">
        <v>0</v>
      </c>
      <c r="G64" s="7">
        <v>0</v>
      </c>
      <c r="H64" s="7">
        <v>0</v>
      </c>
      <c r="I64" s="42">
        <v>0</v>
      </c>
      <c r="J64" s="42">
        <v>0</v>
      </c>
      <c r="K64" s="42">
        <v>0</v>
      </c>
      <c r="L64" s="7">
        <v>0</v>
      </c>
      <c r="M64" s="11"/>
      <c r="N64" s="5"/>
    </row>
    <row r="65" spans="1:17" ht="18" customHeight="1" x14ac:dyDescent="0.25">
      <c r="A65" s="80" t="s">
        <v>43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9"/>
      <c r="N65" s="5"/>
    </row>
    <row r="66" spans="1:17" ht="187.5" customHeight="1" x14ac:dyDescent="0.2">
      <c r="A66" s="22" t="s">
        <v>102</v>
      </c>
      <c r="B66" s="65" t="s">
        <v>44</v>
      </c>
      <c r="C66" s="15" t="s">
        <v>111</v>
      </c>
      <c r="D66" s="7">
        <f>SUM(D67:D70)</f>
        <v>152891.19999999998</v>
      </c>
      <c r="E66" s="7">
        <f t="shared" ref="E66:L66" si="33">SUM(E67:E70)</f>
        <v>19111.400000000001</v>
      </c>
      <c r="F66" s="7">
        <f t="shared" si="33"/>
        <v>19111.400000000001</v>
      </c>
      <c r="G66" s="7">
        <f t="shared" si="33"/>
        <v>19111.400000000001</v>
      </c>
      <c r="H66" s="7">
        <f t="shared" si="33"/>
        <v>19111.400000000001</v>
      </c>
      <c r="I66" s="42">
        <f>SUM(I67:I70)</f>
        <v>19111.400000000001</v>
      </c>
      <c r="J66" s="42">
        <f t="shared" si="33"/>
        <v>19111.400000000001</v>
      </c>
      <c r="K66" s="42">
        <f t="shared" si="33"/>
        <v>19111.400000000001</v>
      </c>
      <c r="L66" s="7">
        <f t="shared" si="33"/>
        <v>19111.400000000001</v>
      </c>
      <c r="M66" s="11" t="s">
        <v>118</v>
      </c>
      <c r="N66" s="5"/>
      <c r="P66" s="8"/>
      <c r="Q66" s="8"/>
    </row>
    <row r="67" spans="1:17" ht="18" customHeight="1" x14ac:dyDescent="0.2">
      <c r="A67" s="22"/>
      <c r="B67" s="27" t="s">
        <v>16</v>
      </c>
      <c r="C67" s="14"/>
      <c r="D67" s="7">
        <f>SUM(E67:L67)</f>
        <v>0</v>
      </c>
      <c r="E67" s="7">
        <v>0</v>
      </c>
      <c r="F67" s="7">
        <v>0</v>
      </c>
      <c r="G67" s="7">
        <v>0</v>
      </c>
      <c r="H67" s="7">
        <v>0</v>
      </c>
      <c r="I67" s="42">
        <v>0</v>
      </c>
      <c r="J67" s="42">
        <v>0</v>
      </c>
      <c r="K67" s="42">
        <v>0</v>
      </c>
      <c r="L67" s="7">
        <v>0</v>
      </c>
      <c r="M67" s="11"/>
      <c r="N67" s="5"/>
    </row>
    <row r="68" spans="1:17" ht="18" customHeight="1" x14ac:dyDescent="0.2">
      <c r="A68" s="22"/>
      <c r="B68" s="27" t="s">
        <v>17</v>
      </c>
      <c r="C68" s="14"/>
      <c r="D68" s="7">
        <f t="shared" ref="D68:D70" si="34">SUM(E68:L68)</f>
        <v>0</v>
      </c>
      <c r="E68" s="7">
        <v>0</v>
      </c>
      <c r="F68" s="7">
        <v>0</v>
      </c>
      <c r="G68" s="7">
        <v>0</v>
      </c>
      <c r="H68" s="7">
        <v>0</v>
      </c>
      <c r="I68" s="42">
        <v>0</v>
      </c>
      <c r="J68" s="42">
        <v>0</v>
      </c>
      <c r="K68" s="42">
        <v>0</v>
      </c>
      <c r="L68" s="7">
        <v>0</v>
      </c>
      <c r="M68" s="11"/>
      <c r="N68" s="5"/>
    </row>
    <row r="69" spans="1:17" ht="18" customHeight="1" x14ac:dyDescent="0.2">
      <c r="A69" s="22"/>
      <c r="B69" s="27" t="s">
        <v>18</v>
      </c>
      <c r="C69" s="14"/>
      <c r="D69" s="42">
        <f t="shared" si="34"/>
        <v>152891.19999999998</v>
      </c>
      <c r="E69" s="42">
        <v>19111.400000000001</v>
      </c>
      <c r="F69" s="42">
        <v>19111.400000000001</v>
      </c>
      <c r="G69" s="42">
        <v>19111.400000000001</v>
      </c>
      <c r="H69" s="42">
        <v>19111.400000000001</v>
      </c>
      <c r="I69" s="42">
        <v>19111.400000000001</v>
      </c>
      <c r="J69" s="42">
        <v>19111.400000000001</v>
      </c>
      <c r="K69" s="42">
        <v>19111.400000000001</v>
      </c>
      <c r="L69" s="42">
        <v>19111.400000000001</v>
      </c>
      <c r="M69" s="11"/>
      <c r="N69" s="5"/>
    </row>
    <row r="70" spans="1:17" ht="18" customHeight="1" x14ac:dyDescent="0.2">
      <c r="A70" s="22"/>
      <c r="B70" s="27" t="s">
        <v>39</v>
      </c>
      <c r="C70" s="14"/>
      <c r="D70" s="7">
        <f t="shared" si="34"/>
        <v>0</v>
      </c>
      <c r="E70" s="7">
        <v>0</v>
      </c>
      <c r="F70" s="7">
        <v>0</v>
      </c>
      <c r="G70" s="7">
        <v>0</v>
      </c>
      <c r="H70" s="7">
        <v>0</v>
      </c>
      <c r="I70" s="42">
        <v>0</v>
      </c>
      <c r="J70" s="42">
        <v>0</v>
      </c>
      <c r="K70" s="42">
        <v>0</v>
      </c>
      <c r="L70" s="7">
        <v>0</v>
      </c>
      <c r="M70" s="11"/>
      <c r="N70" s="5"/>
    </row>
    <row r="71" spans="1:17" ht="120" customHeight="1" x14ac:dyDescent="0.2">
      <c r="A71" s="22" t="s">
        <v>119</v>
      </c>
      <c r="B71" s="33" t="s">
        <v>45</v>
      </c>
      <c r="C71" s="15" t="s">
        <v>111</v>
      </c>
      <c r="D71" s="7">
        <f>SUM(D72:D75)</f>
        <v>44851.200000000004</v>
      </c>
      <c r="E71" s="7">
        <f>SUM(E72:E75)</f>
        <v>5606.4</v>
      </c>
      <c r="F71" s="7">
        <f t="shared" ref="F71:L71" si="35">SUM(F72:F75)</f>
        <v>5606.4</v>
      </c>
      <c r="G71" s="7">
        <f t="shared" si="35"/>
        <v>5606.4</v>
      </c>
      <c r="H71" s="7">
        <f t="shared" si="35"/>
        <v>5606.4</v>
      </c>
      <c r="I71" s="42">
        <f t="shared" si="35"/>
        <v>5606.4</v>
      </c>
      <c r="J71" s="42">
        <f t="shared" si="35"/>
        <v>5606.4</v>
      </c>
      <c r="K71" s="42">
        <f t="shared" si="35"/>
        <v>5606.4</v>
      </c>
      <c r="L71" s="7">
        <f t="shared" si="35"/>
        <v>5606.4</v>
      </c>
      <c r="M71" s="11" t="s">
        <v>118</v>
      </c>
      <c r="N71" s="5"/>
    </row>
    <row r="72" spans="1:17" ht="18" customHeight="1" x14ac:dyDescent="0.2">
      <c r="A72" s="22"/>
      <c r="B72" s="33" t="s">
        <v>16</v>
      </c>
      <c r="C72" s="14"/>
      <c r="D72" s="7">
        <f>SUM(E72:L72)</f>
        <v>0</v>
      </c>
      <c r="E72" s="7">
        <v>0</v>
      </c>
      <c r="F72" s="7">
        <v>0</v>
      </c>
      <c r="G72" s="7">
        <v>0</v>
      </c>
      <c r="H72" s="7">
        <v>0</v>
      </c>
      <c r="I72" s="42">
        <v>0</v>
      </c>
      <c r="J72" s="42">
        <v>0</v>
      </c>
      <c r="K72" s="42">
        <v>0</v>
      </c>
      <c r="L72" s="7">
        <v>0</v>
      </c>
      <c r="M72" s="11"/>
      <c r="N72" s="5"/>
    </row>
    <row r="73" spans="1:17" ht="18" customHeight="1" x14ac:dyDescent="0.2">
      <c r="A73" s="22"/>
      <c r="B73" s="33" t="s">
        <v>17</v>
      </c>
      <c r="C73" s="14"/>
      <c r="D73" s="7">
        <f>SUM(E73:L73)</f>
        <v>0</v>
      </c>
      <c r="E73" s="7">
        <v>0</v>
      </c>
      <c r="F73" s="7">
        <v>0</v>
      </c>
      <c r="G73" s="7">
        <v>0</v>
      </c>
      <c r="H73" s="7">
        <v>0</v>
      </c>
      <c r="I73" s="42">
        <v>0</v>
      </c>
      <c r="J73" s="42">
        <v>0</v>
      </c>
      <c r="K73" s="42">
        <v>0</v>
      </c>
      <c r="L73" s="7">
        <v>0</v>
      </c>
      <c r="M73" s="11"/>
      <c r="N73" s="5"/>
    </row>
    <row r="74" spans="1:17" ht="18" customHeight="1" x14ac:dyDescent="0.2">
      <c r="A74" s="22"/>
      <c r="B74" s="33" t="s">
        <v>18</v>
      </c>
      <c r="C74" s="14"/>
      <c r="D74" s="7">
        <f>SUM(E74:L74)</f>
        <v>44851.200000000004</v>
      </c>
      <c r="E74" s="7">
        <v>5606.4</v>
      </c>
      <c r="F74" s="7">
        <v>5606.4</v>
      </c>
      <c r="G74" s="7">
        <v>5606.4</v>
      </c>
      <c r="H74" s="7">
        <v>5606.4</v>
      </c>
      <c r="I74" s="7">
        <v>5606.4</v>
      </c>
      <c r="J74" s="7">
        <v>5606.4</v>
      </c>
      <c r="K74" s="7">
        <v>5606.4</v>
      </c>
      <c r="L74" s="7">
        <v>5606.4</v>
      </c>
      <c r="M74" s="11"/>
      <c r="N74" s="5"/>
    </row>
    <row r="75" spans="1:17" ht="15.75" x14ac:dyDescent="0.2">
      <c r="A75" s="22"/>
      <c r="B75" s="27" t="s">
        <v>39</v>
      </c>
      <c r="C75" s="14"/>
      <c r="D75" s="7">
        <f>SUM(E75:L75)</f>
        <v>0</v>
      </c>
      <c r="E75" s="7">
        <v>0</v>
      </c>
      <c r="F75" s="7">
        <v>0</v>
      </c>
      <c r="G75" s="7">
        <v>0</v>
      </c>
      <c r="H75" s="7">
        <v>0</v>
      </c>
      <c r="I75" s="42">
        <v>0</v>
      </c>
      <c r="J75" s="42">
        <v>0</v>
      </c>
      <c r="K75" s="42">
        <v>0</v>
      </c>
      <c r="L75" s="7">
        <v>0</v>
      </c>
      <c r="M75" s="11"/>
      <c r="N75" s="5"/>
    </row>
    <row r="76" spans="1:17" ht="78.75" x14ac:dyDescent="0.2">
      <c r="A76" s="45" t="s">
        <v>46</v>
      </c>
      <c r="B76" s="46" t="s">
        <v>47</v>
      </c>
      <c r="C76" s="47"/>
      <c r="D76" s="48">
        <f>SUM(D77:D80)</f>
        <v>1211876.8999999999</v>
      </c>
      <c r="E76" s="48">
        <f>SUM(E77:E80)</f>
        <v>147843.69999999998</v>
      </c>
      <c r="F76" s="48">
        <f t="shared" ref="F76:L76" si="36">SUM(F77:F80)</f>
        <v>169670.6</v>
      </c>
      <c r="G76" s="48">
        <f t="shared" si="36"/>
        <v>149670.6</v>
      </c>
      <c r="H76" s="48">
        <f t="shared" si="36"/>
        <v>148938.4</v>
      </c>
      <c r="I76" s="48">
        <f t="shared" si="36"/>
        <v>148938.4</v>
      </c>
      <c r="J76" s="48">
        <f t="shared" si="36"/>
        <v>148938.4</v>
      </c>
      <c r="K76" s="48">
        <f t="shared" si="36"/>
        <v>148938.4</v>
      </c>
      <c r="L76" s="48">
        <f t="shared" si="36"/>
        <v>148938.4</v>
      </c>
      <c r="M76" s="49"/>
      <c r="N76" s="5"/>
    </row>
    <row r="77" spans="1:17" ht="15.75" x14ac:dyDescent="0.2">
      <c r="A77" s="22"/>
      <c r="B77" s="4" t="s">
        <v>16</v>
      </c>
      <c r="C77" s="16"/>
      <c r="D77" s="6">
        <f t="shared" ref="D77:L77" si="37">SUM(D82+D92+D97)</f>
        <v>80805.5</v>
      </c>
      <c r="E77" s="6">
        <f t="shared" si="37"/>
        <v>9956.4</v>
      </c>
      <c r="F77" s="6">
        <f t="shared" si="37"/>
        <v>10121.299999999999</v>
      </c>
      <c r="G77" s="6">
        <f t="shared" si="37"/>
        <v>10121.299999999999</v>
      </c>
      <c r="H77" s="6">
        <f t="shared" si="37"/>
        <v>10121.299999999999</v>
      </c>
      <c r="I77" s="38">
        <f t="shared" si="37"/>
        <v>10121.299999999999</v>
      </c>
      <c r="J77" s="38">
        <f t="shared" si="37"/>
        <v>10121.299999999999</v>
      </c>
      <c r="K77" s="38">
        <f t="shared" si="37"/>
        <v>10121.299999999999</v>
      </c>
      <c r="L77" s="6">
        <f t="shared" si="37"/>
        <v>10121.299999999999</v>
      </c>
      <c r="M77" s="11"/>
      <c r="N77" s="5"/>
    </row>
    <row r="78" spans="1:17" ht="15.75" x14ac:dyDescent="0.2">
      <c r="A78" s="22"/>
      <c r="B78" s="4" t="s">
        <v>17</v>
      </c>
      <c r="C78" s="16"/>
      <c r="D78" s="7">
        <f t="shared" ref="D78:L78" si="38">SUM(D83+D93+D98)</f>
        <v>842338</v>
      </c>
      <c r="E78" s="7">
        <f t="shared" si="38"/>
        <v>103838</v>
      </c>
      <c r="F78" s="7">
        <f t="shared" si="38"/>
        <v>105500</v>
      </c>
      <c r="G78" s="7">
        <f t="shared" si="38"/>
        <v>105500</v>
      </c>
      <c r="H78" s="7">
        <f t="shared" si="38"/>
        <v>105500</v>
      </c>
      <c r="I78" s="42">
        <f t="shared" si="38"/>
        <v>105500</v>
      </c>
      <c r="J78" s="42">
        <f t="shared" si="38"/>
        <v>105500</v>
      </c>
      <c r="K78" s="42">
        <f t="shared" si="38"/>
        <v>105500</v>
      </c>
      <c r="L78" s="7">
        <f t="shared" si="38"/>
        <v>105500</v>
      </c>
      <c r="M78" s="11"/>
      <c r="N78" s="5"/>
    </row>
    <row r="79" spans="1:17" ht="15.75" x14ac:dyDescent="0.2">
      <c r="A79" s="22"/>
      <c r="B79" s="4" t="s">
        <v>18</v>
      </c>
      <c r="C79" s="16"/>
      <c r="D79" s="7">
        <f>SUM(D84+D94+D99)</f>
        <v>288733.40000000002</v>
      </c>
      <c r="E79" s="7">
        <f>SUM(E84+E94+E99)</f>
        <v>34049.299999999996</v>
      </c>
      <c r="F79" s="7">
        <f>SUM(F84+F94+F99)</f>
        <v>54049.299999999996</v>
      </c>
      <c r="G79" s="7">
        <f t="shared" ref="G79:L79" si="39">SUM(G84+G94+G99)</f>
        <v>34049.299999999996</v>
      </c>
      <c r="H79" s="7">
        <f t="shared" si="39"/>
        <v>33317.1</v>
      </c>
      <c r="I79" s="38">
        <f t="shared" si="39"/>
        <v>33317.1</v>
      </c>
      <c r="J79" s="42">
        <f t="shared" si="39"/>
        <v>33317.1</v>
      </c>
      <c r="K79" s="42">
        <f t="shared" si="39"/>
        <v>33317.1</v>
      </c>
      <c r="L79" s="7">
        <f t="shared" si="39"/>
        <v>33317.1</v>
      </c>
      <c r="M79" s="11"/>
      <c r="N79" s="5"/>
    </row>
    <row r="80" spans="1:17" ht="15.75" x14ac:dyDescent="0.2">
      <c r="A80" s="22"/>
      <c r="B80" s="4" t="s">
        <v>19</v>
      </c>
      <c r="C80" s="16"/>
      <c r="D80" s="6">
        <f t="shared" ref="D80:L80" si="40">SUM(D85+D95+D100)</f>
        <v>0</v>
      </c>
      <c r="E80" s="6">
        <f>SUM(E85+E95+E100)</f>
        <v>0</v>
      </c>
      <c r="F80" s="6">
        <f>SUM(F85+F95+F100)</f>
        <v>0</v>
      </c>
      <c r="G80" s="6">
        <f t="shared" si="40"/>
        <v>0</v>
      </c>
      <c r="H80" s="6">
        <f t="shared" si="40"/>
        <v>0</v>
      </c>
      <c r="I80" s="6">
        <f t="shared" si="40"/>
        <v>0</v>
      </c>
      <c r="J80" s="6">
        <f t="shared" si="40"/>
        <v>0</v>
      </c>
      <c r="K80" s="6">
        <f t="shared" si="40"/>
        <v>0</v>
      </c>
      <c r="L80" s="6">
        <f t="shared" si="40"/>
        <v>0</v>
      </c>
      <c r="M80" s="11"/>
      <c r="N80" s="5"/>
    </row>
    <row r="81" spans="1:16" ht="47.25" x14ac:dyDescent="0.2">
      <c r="A81" s="22" t="s">
        <v>48</v>
      </c>
      <c r="B81" s="23" t="s">
        <v>29</v>
      </c>
      <c r="C81" s="16"/>
      <c r="D81" s="6">
        <f>SUM(D82:D85)</f>
        <v>20000</v>
      </c>
      <c r="E81" s="6">
        <f t="shared" ref="E81:L81" si="41">SUM(E82:E85)</f>
        <v>0</v>
      </c>
      <c r="F81" s="6">
        <f t="shared" si="41"/>
        <v>20000</v>
      </c>
      <c r="G81" s="6">
        <f t="shared" si="41"/>
        <v>0</v>
      </c>
      <c r="H81" s="6">
        <f t="shared" si="41"/>
        <v>0</v>
      </c>
      <c r="I81" s="6">
        <f t="shared" si="41"/>
        <v>0</v>
      </c>
      <c r="J81" s="6">
        <f t="shared" si="41"/>
        <v>0</v>
      </c>
      <c r="K81" s="6">
        <f t="shared" si="41"/>
        <v>0</v>
      </c>
      <c r="L81" s="6">
        <f t="shared" si="41"/>
        <v>0</v>
      </c>
      <c r="M81" s="11"/>
      <c r="N81" s="5"/>
    </row>
    <row r="82" spans="1:16" ht="15.75" x14ac:dyDescent="0.2">
      <c r="A82" s="22"/>
      <c r="B82" s="4" t="s">
        <v>16</v>
      </c>
      <c r="C82" s="16"/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38">
        <v>0</v>
      </c>
      <c r="J82" s="38">
        <v>0</v>
      </c>
      <c r="K82" s="38">
        <v>0</v>
      </c>
      <c r="L82" s="6">
        <v>0</v>
      </c>
      <c r="M82" s="11"/>
      <c r="N82" s="5"/>
    </row>
    <row r="83" spans="1:16" ht="15.75" x14ac:dyDescent="0.2">
      <c r="A83" s="22"/>
      <c r="B83" s="4" t="s">
        <v>17</v>
      </c>
      <c r="C83" s="16"/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38">
        <v>0</v>
      </c>
      <c r="J83" s="38">
        <v>0</v>
      </c>
      <c r="K83" s="38">
        <v>0</v>
      </c>
      <c r="L83" s="6">
        <v>0</v>
      </c>
      <c r="M83" s="11"/>
      <c r="N83" s="5"/>
    </row>
    <row r="84" spans="1:16" ht="15.75" x14ac:dyDescent="0.2">
      <c r="A84" s="22"/>
      <c r="B84" s="4" t="s">
        <v>18</v>
      </c>
      <c r="C84" s="16"/>
      <c r="D84" s="6">
        <f>D89</f>
        <v>20000</v>
      </c>
      <c r="E84" s="6">
        <f t="shared" ref="E84:L84" si="42">E89</f>
        <v>0</v>
      </c>
      <c r="F84" s="6">
        <f t="shared" si="42"/>
        <v>20000</v>
      </c>
      <c r="G84" s="6">
        <f t="shared" si="42"/>
        <v>0</v>
      </c>
      <c r="H84" s="6">
        <f t="shared" si="42"/>
        <v>0</v>
      </c>
      <c r="I84" s="6">
        <f t="shared" si="42"/>
        <v>0</v>
      </c>
      <c r="J84" s="6">
        <f t="shared" si="42"/>
        <v>0</v>
      </c>
      <c r="K84" s="6">
        <f t="shared" si="42"/>
        <v>0</v>
      </c>
      <c r="L84" s="6">
        <f t="shared" si="42"/>
        <v>0</v>
      </c>
      <c r="M84" s="11"/>
      <c r="N84" s="5"/>
    </row>
    <row r="85" spans="1:16" ht="15.75" x14ac:dyDescent="0.2">
      <c r="A85" s="22"/>
      <c r="B85" s="4" t="s">
        <v>19</v>
      </c>
      <c r="C85" s="16"/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38">
        <v>0</v>
      </c>
      <c r="J85" s="38">
        <v>0</v>
      </c>
      <c r="K85" s="38">
        <v>0</v>
      </c>
      <c r="L85" s="6">
        <v>0</v>
      </c>
      <c r="M85" s="11"/>
      <c r="N85" s="5"/>
    </row>
    <row r="86" spans="1:16" ht="15.75" x14ac:dyDescent="0.2">
      <c r="A86" s="72" t="s">
        <v>117</v>
      </c>
      <c r="B86" s="70" t="s">
        <v>116</v>
      </c>
      <c r="C86" s="14"/>
      <c r="D86" s="6">
        <f>SUM(D87:D90)</f>
        <v>20000</v>
      </c>
      <c r="E86" s="6">
        <f t="shared" ref="E86:L86" si="43">SUM(E87:E90)</f>
        <v>0</v>
      </c>
      <c r="F86" s="6">
        <f t="shared" si="43"/>
        <v>20000</v>
      </c>
      <c r="G86" s="6">
        <f t="shared" si="43"/>
        <v>0</v>
      </c>
      <c r="H86" s="6">
        <f t="shared" si="43"/>
        <v>0</v>
      </c>
      <c r="I86" s="6">
        <f t="shared" si="43"/>
        <v>0</v>
      </c>
      <c r="J86" s="6">
        <f t="shared" si="43"/>
        <v>0</v>
      </c>
      <c r="K86" s="6">
        <f t="shared" si="43"/>
        <v>0</v>
      </c>
      <c r="L86" s="6">
        <f t="shared" si="43"/>
        <v>0</v>
      </c>
      <c r="M86" s="11" t="s">
        <v>121</v>
      </c>
      <c r="N86" s="5"/>
    </row>
    <row r="87" spans="1:16" ht="15.75" x14ac:dyDescent="0.2">
      <c r="A87" s="22"/>
      <c r="B87" s="4" t="s">
        <v>16</v>
      </c>
      <c r="C87" s="14"/>
      <c r="D87" s="6">
        <f>SUM(E87:L87)</f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6">
        <v>0</v>
      </c>
      <c r="M87" s="11"/>
      <c r="N87" s="5"/>
    </row>
    <row r="88" spans="1:16" ht="15.75" x14ac:dyDescent="0.2">
      <c r="A88" s="22"/>
      <c r="B88" s="4" t="s">
        <v>17</v>
      </c>
      <c r="C88" s="14"/>
      <c r="D88" s="6">
        <f>SUM(E88:L88)</f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6">
        <v>0</v>
      </c>
      <c r="M88" s="11"/>
      <c r="N88" s="5"/>
    </row>
    <row r="89" spans="1:16" ht="15.75" x14ac:dyDescent="0.2">
      <c r="A89" s="22"/>
      <c r="B89" s="4" t="s">
        <v>18</v>
      </c>
      <c r="C89" s="14"/>
      <c r="D89" s="6">
        <f>SUM(E89:L89)</f>
        <v>20000</v>
      </c>
      <c r="E89" s="38">
        <v>0</v>
      </c>
      <c r="F89" s="38">
        <v>20000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6">
        <v>0</v>
      </c>
      <c r="M89" s="11"/>
      <c r="N89" s="5"/>
    </row>
    <row r="90" spans="1:16" ht="15.75" x14ac:dyDescent="0.2">
      <c r="A90" s="22"/>
      <c r="B90" s="4" t="s">
        <v>19</v>
      </c>
      <c r="C90" s="14"/>
      <c r="D90" s="6">
        <f>SUM(E90:L90)</f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6">
        <v>0</v>
      </c>
      <c r="M90" s="11"/>
      <c r="N90" s="5"/>
    </row>
    <row r="91" spans="1:16" ht="63" x14ac:dyDescent="0.2">
      <c r="A91" s="22" t="s">
        <v>49</v>
      </c>
      <c r="B91" s="23" t="s">
        <v>31</v>
      </c>
      <c r="C91" s="16"/>
      <c r="D91" s="6">
        <f t="shared" ref="D91:L91" si="44">SUM(D92+D93+D94+D95)</f>
        <v>0</v>
      </c>
      <c r="E91" s="6">
        <f t="shared" si="44"/>
        <v>0</v>
      </c>
      <c r="F91" s="6">
        <f t="shared" si="44"/>
        <v>0</v>
      </c>
      <c r="G91" s="6">
        <f t="shared" si="44"/>
        <v>0</v>
      </c>
      <c r="H91" s="6">
        <f t="shared" si="44"/>
        <v>0</v>
      </c>
      <c r="I91" s="38">
        <f t="shared" si="44"/>
        <v>0</v>
      </c>
      <c r="J91" s="38">
        <f t="shared" si="44"/>
        <v>0</v>
      </c>
      <c r="K91" s="38">
        <f t="shared" si="44"/>
        <v>0</v>
      </c>
      <c r="L91" s="6">
        <f t="shared" si="44"/>
        <v>0</v>
      </c>
      <c r="M91" s="11"/>
      <c r="N91" s="5"/>
    </row>
    <row r="92" spans="1:16" ht="15.75" x14ac:dyDescent="0.2">
      <c r="A92" s="22"/>
      <c r="B92" s="4" t="s">
        <v>16</v>
      </c>
      <c r="C92" s="16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38">
        <v>0</v>
      </c>
      <c r="J92" s="38">
        <v>0</v>
      </c>
      <c r="K92" s="38">
        <v>0</v>
      </c>
      <c r="L92" s="6">
        <v>0</v>
      </c>
      <c r="M92" s="11"/>
      <c r="N92" s="5"/>
    </row>
    <row r="93" spans="1:16" ht="15.75" x14ac:dyDescent="0.2">
      <c r="A93" s="22"/>
      <c r="B93" s="4" t="s">
        <v>17</v>
      </c>
      <c r="C93" s="16"/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38">
        <v>0</v>
      </c>
      <c r="J93" s="38">
        <v>0</v>
      </c>
      <c r="K93" s="38">
        <v>0</v>
      </c>
      <c r="L93" s="6">
        <v>0</v>
      </c>
      <c r="M93" s="11"/>
      <c r="N93" s="5"/>
    </row>
    <row r="94" spans="1:16" ht="30.75" customHeight="1" x14ac:dyDescent="0.2">
      <c r="A94" s="22"/>
      <c r="B94" s="4" t="s">
        <v>18</v>
      </c>
      <c r="C94" s="16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38">
        <v>0</v>
      </c>
      <c r="J94" s="38">
        <v>0</v>
      </c>
      <c r="K94" s="38">
        <v>0</v>
      </c>
      <c r="L94" s="6">
        <v>0</v>
      </c>
      <c r="M94" s="11"/>
      <c r="N94" s="5"/>
      <c r="P94" s="71"/>
    </row>
    <row r="95" spans="1:16" ht="15.75" x14ac:dyDescent="0.2">
      <c r="A95" s="22"/>
      <c r="B95" s="4" t="s">
        <v>19</v>
      </c>
      <c r="C95" s="16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38">
        <v>0</v>
      </c>
      <c r="J95" s="38">
        <v>0</v>
      </c>
      <c r="K95" s="38">
        <v>0</v>
      </c>
      <c r="L95" s="6">
        <v>0</v>
      </c>
      <c r="M95" s="11"/>
      <c r="N95" s="5"/>
    </row>
    <row r="96" spans="1:16" ht="31.5" x14ac:dyDescent="0.2">
      <c r="A96" s="22" t="s">
        <v>50</v>
      </c>
      <c r="B96" s="23" t="s">
        <v>51</v>
      </c>
      <c r="C96" s="16"/>
      <c r="D96" s="7">
        <f>SUM(D97+D98+D99+D100)</f>
        <v>1191876.8999999999</v>
      </c>
      <c r="E96" s="7">
        <f>SUM(E97:E100)</f>
        <v>147843.69999999998</v>
      </c>
      <c r="F96" s="7">
        <f t="shared" ref="F96:I96" si="45">SUM(F97:F100)</f>
        <v>149670.6</v>
      </c>
      <c r="G96" s="7">
        <f t="shared" si="45"/>
        <v>149670.6</v>
      </c>
      <c r="H96" s="7">
        <f t="shared" si="45"/>
        <v>148938.4</v>
      </c>
      <c r="I96" s="38">
        <f t="shared" si="45"/>
        <v>148938.4</v>
      </c>
      <c r="J96" s="42">
        <f>SUM(J97:J100)</f>
        <v>148938.4</v>
      </c>
      <c r="K96" s="42">
        <f>SUM(K97:K100)</f>
        <v>148938.4</v>
      </c>
      <c r="L96" s="7">
        <f t="shared" ref="L96" si="46">SUM(L97:L100)</f>
        <v>148938.4</v>
      </c>
      <c r="M96" s="11"/>
      <c r="N96" s="5"/>
    </row>
    <row r="97" spans="1:14" ht="15.75" x14ac:dyDescent="0.2">
      <c r="A97" s="22"/>
      <c r="B97" s="4" t="s">
        <v>16</v>
      </c>
      <c r="C97" s="16"/>
      <c r="D97" s="9">
        <f>D104+D109+D115+D180+D121+D132+D138+D143+D126</f>
        <v>80805.5</v>
      </c>
      <c r="E97" s="9">
        <f>E104+E109+E115+E180+E121+E132+E138+E143+E126</f>
        <v>9956.4</v>
      </c>
      <c r="F97" s="9">
        <f t="shared" ref="F97:L97" si="47">F104+F109+F115+F180+F121+F132+F138+F143+F126</f>
        <v>10121.299999999999</v>
      </c>
      <c r="G97" s="9">
        <f t="shared" si="47"/>
        <v>10121.299999999999</v>
      </c>
      <c r="H97" s="9">
        <f t="shared" si="47"/>
        <v>10121.299999999999</v>
      </c>
      <c r="I97" s="9">
        <f t="shared" si="47"/>
        <v>10121.299999999999</v>
      </c>
      <c r="J97" s="9">
        <f t="shared" si="47"/>
        <v>10121.299999999999</v>
      </c>
      <c r="K97" s="9">
        <f t="shared" si="47"/>
        <v>10121.299999999999</v>
      </c>
      <c r="L97" s="9">
        <f t="shared" si="47"/>
        <v>10121.299999999999</v>
      </c>
      <c r="M97" s="17"/>
      <c r="N97" s="5"/>
    </row>
    <row r="98" spans="1:14" ht="15.75" x14ac:dyDescent="0.2">
      <c r="A98" s="22"/>
      <c r="B98" s="4" t="s">
        <v>17</v>
      </c>
      <c r="C98" s="16"/>
      <c r="D98" s="9">
        <f t="shared" ref="D98:D100" si="48">D105+D110+D116+D181+D122+D133+D139+D144+D127</f>
        <v>842338</v>
      </c>
      <c r="E98" s="9">
        <f>E105+E110+E116+E181+E122+E133+E139+E144+E127</f>
        <v>103838</v>
      </c>
      <c r="F98" s="9">
        <f t="shared" ref="F98:L98" si="49">F105+F110+F116+F181+F122+F133+F139+F144+F127</f>
        <v>105500</v>
      </c>
      <c r="G98" s="9">
        <f t="shared" si="49"/>
        <v>105500</v>
      </c>
      <c r="H98" s="9">
        <f t="shared" si="49"/>
        <v>105500</v>
      </c>
      <c r="I98" s="9">
        <f t="shared" si="49"/>
        <v>105500</v>
      </c>
      <c r="J98" s="9">
        <f t="shared" si="49"/>
        <v>105500</v>
      </c>
      <c r="K98" s="9">
        <f t="shared" si="49"/>
        <v>105500</v>
      </c>
      <c r="L98" s="9">
        <f t="shared" si="49"/>
        <v>105500</v>
      </c>
      <c r="M98" s="17"/>
      <c r="N98" s="5"/>
    </row>
    <row r="99" spans="1:14" ht="15.75" x14ac:dyDescent="0.2">
      <c r="A99" s="66"/>
      <c r="B99" s="59" t="s">
        <v>18</v>
      </c>
      <c r="C99" s="69"/>
      <c r="D99" s="9">
        <f>D106+D111+D117+D123+D128+D134+D140+D145</f>
        <v>268733.40000000002</v>
      </c>
      <c r="E99" s="44">
        <f>E106+E111+E117+E123+E134+E140+E145+E128</f>
        <v>34049.299999999996</v>
      </c>
      <c r="F99" s="44">
        <f t="shared" ref="F99:L99" si="50">F106+F111+F117+F123+F134+F140+F145+F128</f>
        <v>34049.299999999996</v>
      </c>
      <c r="G99" s="44">
        <f t="shared" si="50"/>
        <v>34049.299999999996</v>
      </c>
      <c r="H99" s="44">
        <f>H106+H111+H117+H123+H134+H140+H145+H128</f>
        <v>33317.1</v>
      </c>
      <c r="I99" s="44">
        <f t="shared" si="50"/>
        <v>33317.1</v>
      </c>
      <c r="J99" s="44">
        <f t="shared" si="50"/>
        <v>33317.1</v>
      </c>
      <c r="K99" s="44">
        <f t="shared" si="50"/>
        <v>33317.1</v>
      </c>
      <c r="L99" s="44">
        <f t="shared" si="50"/>
        <v>33317.1</v>
      </c>
      <c r="M99" s="17"/>
      <c r="N99" s="5"/>
    </row>
    <row r="100" spans="1:14" ht="15.75" x14ac:dyDescent="0.2">
      <c r="A100" s="22"/>
      <c r="B100" s="4" t="s">
        <v>19</v>
      </c>
      <c r="C100" s="16"/>
      <c r="D100" s="9">
        <f t="shared" si="48"/>
        <v>0</v>
      </c>
      <c r="E100" s="9">
        <f>E107+E112+E118+E183+E124+E135+E141+E146+E129</f>
        <v>0</v>
      </c>
      <c r="F100" s="9">
        <f>F107+F112+F118+F183+F124+F135+F141+F146+F129</f>
        <v>0</v>
      </c>
      <c r="G100" s="9">
        <f t="shared" ref="G100:L100" si="51">G107+G112+G118+G183+G124+G135+G141+G146+G129</f>
        <v>0</v>
      </c>
      <c r="H100" s="9">
        <f t="shared" si="51"/>
        <v>0</v>
      </c>
      <c r="I100" s="9">
        <f t="shared" si="51"/>
        <v>0</v>
      </c>
      <c r="J100" s="9">
        <f t="shared" si="51"/>
        <v>0</v>
      </c>
      <c r="K100" s="9">
        <f t="shared" si="51"/>
        <v>0</v>
      </c>
      <c r="L100" s="9">
        <f t="shared" si="51"/>
        <v>0</v>
      </c>
      <c r="M100" s="17"/>
      <c r="N100" s="5"/>
    </row>
    <row r="101" spans="1:14" ht="15.75" x14ac:dyDescent="0.2">
      <c r="A101" s="22"/>
      <c r="B101" s="25"/>
      <c r="C101" s="77" t="s">
        <v>148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9"/>
      <c r="N101" s="5"/>
    </row>
    <row r="102" spans="1:14" ht="15.75" x14ac:dyDescent="0.2">
      <c r="A102" s="22"/>
      <c r="B102" s="25"/>
      <c r="C102" s="77" t="s">
        <v>137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9"/>
      <c r="N102" s="5"/>
    </row>
    <row r="103" spans="1:14" ht="94.5" x14ac:dyDescent="0.2">
      <c r="A103" s="22" t="s">
        <v>98</v>
      </c>
      <c r="B103" s="24" t="s">
        <v>97</v>
      </c>
      <c r="C103" s="18" t="s">
        <v>112</v>
      </c>
      <c r="D103" s="7">
        <f>SUM(D104:D107)</f>
        <v>33776</v>
      </c>
      <c r="E103" s="7">
        <f t="shared" ref="E103:L103" si="52">SUM(E104:E107)</f>
        <v>4222</v>
      </c>
      <c r="F103" s="7">
        <f t="shared" si="52"/>
        <v>4222</v>
      </c>
      <c r="G103" s="7">
        <f t="shared" si="52"/>
        <v>4222</v>
      </c>
      <c r="H103" s="7">
        <f t="shared" si="52"/>
        <v>4222</v>
      </c>
      <c r="I103" s="7">
        <f t="shared" si="52"/>
        <v>4222</v>
      </c>
      <c r="J103" s="7">
        <f t="shared" si="52"/>
        <v>4222</v>
      </c>
      <c r="K103" s="7">
        <f t="shared" si="52"/>
        <v>4222</v>
      </c>
      <c r="L103" s="7">
        <f t="shared" si="52"/>
        <v>4222</v>
      </c>
      <c r="M103" s="11" t="s">
        <v>120</v>
      </c>
      <c r="N103" s="5"/>
    </row>
    <row r="104" spans="1:14" ht="15.75" x14ac:dyDescent="0.2">
      <c r="A104" s="22"/>
      <c r="B104" s="34" t="s">
        <v>16</v>
      </c>
      <c r="C104" s="16"/>
      <c r="D104" s="6">
        <f>SUM(E104:L104)</f>
        <v>33776</v>
      </c>
      <c r="E104" s="6">
        <v>4222</v>
      </c>
      <c r="F104" s="6">
        <v>4222</v>
      </c>
      <c r="G104" s="6">
        <v>4222</v>
      </c>
      <c r="H104" s="6">
        <v>4222</v>
      </c>
      <c r="I104" s="6">
        <v>4222</v>
      </c>
      <c r="J104" s="6">
        <v>4222</v>
      </c>
      <c r="K104" s="6">
        <v>4222</v>
      </c>
      <c r="L104" s="6">
        <v>4222</v>
      </c>
      <c r="M104" s="11"/>
      <c r="N104" s="5"/>
    </row>
    <row r="105" spans="1:14" ht="15.75" x14ac:dyDescent="0.2">
      <c r="A105" s="22"/>
      <c r="B105" s="34" t="s">
        <v>17</v>
      </c>
      <c r="C105" s="16"/>
      <c r="D105" s="6">
        <f>SUM(E105:L105)</f>
        <v>0</v>
      </c>
      <c r="E105" s="7">
        <v>0</v>
      </c>
      <c r="F105" s="7">
        <v>0</v>
      </c>
      <c r="G105" s="7">
        <v>0</v>
      </c>
      <c r="H105" s="7">
        <v>0</v>
      </c>
      <c r="I105" s="42">
        <v>0</v>
      </c>
      <c r="J105" s="42">
        <v>0</v>
      </c>
      <c r="K105" s="42">
        <v>0</v>
      </c>
      <c r="L105" s="7">
        <v>0</v>
      </c>
      <c r="M105" s="11"/>
      <c r="N105" s="5"/>
    </row>
    <row r="106" spans="1:14" ht="15.75" x14ac:dyDescent="0.2">
      <c r="A106" s="22"/>
      <c r="B106" s="34" t="s">
        <v>18</v>
      </c>
      <c r="C106" s="16"/>
      <c r="D106" s="6">
        <f>SUM(E106:L106)</f>
        <v>0</v>
      </c>
      <c r="E106" s="7">
        <v>0</v>
      </c>
      <c r="F106" s="7">
        <v>0</v>
      </c>
      <c r="G106" s="7">
        <v>0</v>
      </c>
      <c r="H106" s="7">
        <v>0</v>
      </c>
      <c r="I106" s="42">
        <v>0</v>
      </c>
      <c r="J106" s="42">
        <v>0</v>
      </c>
      <c r="K106" s="42">
        <v>0</v>
      </c>
      <c r="L106" s="7">
        <v>0</v>
      </c>
      <c r="M106" s="11"/>
      <c r="N106" s="5"/>
    </row>
    <row r="107" spans="1:14" ht="15.75" x14ac:dyDescent="0.2">
      <c r="A107" s="22"/>
      <c r="B107" s="34" t="s">
        <v>39</v>
      </c>
      <c r="C107" s="16"/>
      <c r="D107" s="6">
        <f>SUM(E107:L107)</f>
        <v>0</v>
      </c>
      <c r="E107" s="6">
        <v>0</v>
      </c>
      <c r="F107" s="6">
        <v>0</v>
      </c>
      <c r="G107" s="6">
        <v>0</v>
      </c>
      <c r="H107" s="6">
        <v>0</v>
      </c>
      <c r="I107" s="38">
        <v>0</v>
      </c>
      <c r="J107" s="38">
        <v>0</v>
      </c>
      <c r="K107" s="38">
        <v>0</v>
      </c>
      <c r="L107" s="6">
        <v>0</v>
      </c>
      <c r="M107" s="11"/>
      <c r="N107" s="5"/>
    </row>
    <row r="108" spans="1:14" ht="236.25" x14ac:dyDescent="0.2">
      <c r="A108" s="22" t="s">
        <v>96</v>
      </c>
      <c r="B108" s="24" t="s">
        <v>52</v>
      </c>
      <c r="C108" s="18" t="s">
        <v>112</v>
      </c>
      <c r="D108" s="7">
        <f>SUM(D109:D112)</f>
        <v>834090</v>
      </c>
      <c r="E108" s="7">
        <f t="shared" ref="E108:L108" si="53">SUM(E109:E112)</f>
        <v>102842</v>
      </c>
      <c r="F108" s="7">
        <f t="shared" si="53"/>
        <v>104464</v>
      </c>
      <c r="G108" s="7">
        <f t="shared" si="53"/>
        <v>104464</v>
      </c>
      <c r="H108" s="7">
        <f t="shared" si="53"/>
        <v>104464</v>
      </c>
      <c r="I108" s="7">
        <f t="shared" si="53"/>
        <v>104464</v>
      </c>
      <c r="J108" s="7">
        <f t="shared" si="53"/>
        <v>104464</v>
      </c>
      <c r="K108" s="7">
        <f t="shared" si="53"/>
        <v>104464</v>
      </c>
      <c r="L108" s="7">
        <f t="shared" si="53"/>
        <v>104464</v>
      </c>
      <c r="M108" s="11" t="s">
        <v>155</v>
      </c>
      <c r="N108" s="5"/>
    </row>
    <row r="109" spans="1:14" ht="15.75" x14ac:dyDescent="0.2">
      <c r="A109" s="22"/>
      <c r="B109" s="27" t="s">
        <v>16</v>
      </c>
      <c r="C109" s="16"/>
      <c r="D109" s="6">
        <f>SUM(E109:L109)</f>
        <v>0</v>
      </c>
      <c r="E109" s="6">
        <v>0</v>
      </c>
      <c r="F109" s="6">
        <v>0</v>
      </c>
      <c r="G109" s="6">
        <v>0</v>
      </c>
      <c r="H109" s="6">
        <v>0</v>
      </c>
      <c r="I109" s="38">
        <v>0</v>
      </c>
      <c r="J109" s="38">
        <v>0</v>
      </c>
      <c r="K109" s="38">
        <v>0</v>
      </c>
      <c r="L109" s="6">
        <v>0</v>
      </c>
      <c r="M109" s="11"/>
      <c r="N109" s="5"/>
    </row>
    <row r="110" spans="1:14" ht="15.75" x14ac:dyDescent="0.2">
      <c r="A110" s="22"/>
      <c r="B110" s="27" t="s">
        <v>17</v>
      </c>
      <c r="C110" s="16"/>
      <c r="D110" s="6">
        <f>SUM(E110:L110)</f>
        <v>834090</v>
      </c>
      <c r="E110" s="7">
        <v>102842</v>
      </c>
      <c r="F110" s="7">
        <v>104464</v>
      </c>
      <c r="G110" s="7">
        <v>104464</v>
      </c>
      <c r="H110" s="7">
        <v>104464</v>
      </c>
      <c r="I110" s="7">
        <v>104464</v>
      </c>
      <c r="J110" s="7">
        <v>104464</v>
      </c>
      <c r="K110" s="7">
        <v>104464</v>
      </c>
      <c r="L110" s="7">
        <v>104464</v>
      </c>
      <c r="M110" s="11"/>
      <c r="N110" s="5"/>
    </row>
    <row r="111" spans="1:14" ht="15.75" x14ac:dyDescent="0.2">
      <c r="A111" s="22"/>
      <c r="B111" s="27" t="s">
        <v>18</v>
      </c>
      <c r="C111" s="16"/>
      <c r="D111" s="6">
        <f>SUM(E111:L111)</f>
        <v>0</v>
      </c>
      <c r="E111" s="7">
        <v>0</v>
      </c>
      <c r="F111" s="7">
        <v>0</v>
      </c>
      <c r="G111" s="7">
        <v>0</v>
      </c>
      <c r="H111" s="7">
        <v>0</v>
      </c>
      <c r="I111" s="42">
        <v>0</v>
      </c>
      <c r="J111" s="42">
        <v>0</v>
      </c>
      <c r="K111" s="42">
        <v>0</v>
      </c>
      <c r="L111" s="7">
        <v>0</v>
      </c>
      <c r="M111" s="11"/>
      <c r="N111" s="5"/>
    </row>
    <row r="112" spans="1:14" ht="15.75" x14ac:dyDescent="0.2">
      <c r="A112" s="22"/>
      <c r="B112" s="27" t="s">
        <v>39</v>
      </c>
      <c r="C112" s="16"/>
      <c r="D112" s="6">
        <f>SUM(E112:L112)</f>
        <v>0</v>
      </c>
      <c r="E112" s="6">
        <v>0</v>
      </c>
      <c r="F112" s="6">
        <v>0</v>
      </c>
      <c r="G112" s="6">
        <v>0</v>
      </c>
      <c r="H112" s="6">
        <v>0</v>
      </c>
      <c r="I112" s="38">
        <v>0</v>
      </c>
      <c r="J112" s="38">
        <v>0</v>
      </c>
      <c r="K112" s="38">
        <v>0</v>
      </c>
      <c r="L112" s="6">
        <v>0</v>
      </c>
      <c r="M112" s="11"/>
      <c r="N112" s="5"/>
    </row>
    <row r="113" spans="1:14" ht="15.75" x14ac:dyDescent="0.2">
      <c r="A113" s="22"/>
      <c r="B113" s="29"/>
      <c r="C113" s="77" t="s">
        <v>138</v>
      </c>
      <c r="D113" s="78"/>
      <c r="E113" s="78"/>
      <c r="F113" s="78"/>
      <c r="G113" s="78"/>
      <c r="H113" s="78"/>
      <c r="I113" s="78"/>
      <c r="J113" s="78"/>
      <c r="K113" s="78"/>
      <c r="L113" s="78"/>
      <c r="M113" s="79"/>
      <c r="N113" s="5"/>
    </row>
    <row r="114" spans="1:14" ht="101.25" customHeight="1" x14ac:dyDescent="0.2">
      <c r="A114" s="22" t="s">
        <v>104</v>
      </c>
      <c r="B114" s="23" t="s">
        <v>53</v>
      </c>
      <c r="C114" s="18" t="s">
        <v>112</v>
      </c>
      <c r="D114" s="7">
        <f>SUM(D115:D118)</f>
        <v>168800</v>
      </c>
      <c r="E114" s="7">
        <f t="shared" ref="E114:L114" si="54">SUM(E115:E118)</f>
        <v>21100</v>
      </c>
      <c r="F114" s="7">
        <f t="shared" si="54"/>
        <v>21100</v>
      </c>
      <c r="G114" s="7">
        <f t="shared" si="54"/>
        <v>21100</v>
      </c>
      <c r="H114" s="7">
        <f t="shared" si="54"/>
        <v>21100</v>
      </c>
      <c r="I114" s="7">
        <f t="shared" si="54"/>
        <v>21100</v>
      </c>
      <c r="J114" s="7">
        <f t="shared" si="54"/>
        <v>21100</v>
      </c>
      <c r="K114" s="7">
        <f t="shared" si="54"/>
        <v>21100</v>
      </c>
      <c r="L114" s="7">
        <f t="shared" si="54"/>
        <v>21100</v>
      </c>
      <c r="M114" s="43" t="s">
        <v>156</v>
      </c>
      <c r="N114" s="5"/>
    </row>
    <row r="115" spans="1:14" ht="15.75" x14ac:dyDescent="0.2">
      <c r="A115" s="22"/>
      <c r="B115" s="27" t="s">
        <v>16</v>
      </c>
      <c r="C115" s="16"/>
      <c r="D115" s="6">
        <f>SUM(E115:L115)</f>
        <v>0</v>
      </c>
      <c r="E115" s="6">
        <v>0</v>
      </c>
      <c r="F115" s="6">
        <v>0</v>
      </c>
      <c r="G115" s="6">
        <v>0</v>
      </c>
      <c r="H115" s="6">
        <v>0</v>
      </c>
      <c r="I115" s="38">
        <v>0</v>
      </c>
      <c r="J115" s="38">
        <v>0</v>
      </c>
      <c r="K115" s="38">
        <v>0</v>
      </c>
      <c r="L115" s="6">
        <v>0</v>
      </c>
      <c r="M115" s="43"/>
      <c r="N115" s="5"/>
    </row>
    <row r="116" spans="1:14" ht="15.75" x14ac:dyDescent="0.2">
      <c r="A116" s="22"/>
      <c r="B116" s="27" t="s">
        <v>17</v>
      </c>
      <c r="C116" s="16"/>
      <c r="D116" s="6">
        <f>SUM(E116:L116)</f>
        <v>0</v>
      </c>
      <c r="E116" s="7">
        <v>0</v>
      </c>
      <c r="F116" s="7">
        <v>0</v>
      </c>
      <c r="G116" s="7">
        <v>0</v>
      </c>
      <c r="H116" s="7">
        <v>0</v>
      </c>
      <c r="I116" s="42">
        <v>0</v>
      </c>
      <c r="J116" s="42">
        <v>0</v>
      </c>
      <c r="K116" s="42">
        <v>0</v>
      </c>
      <c r="L116" s="7">
        <v>0</v>
      </c>
      <c r="M116" s="43"/>
      <c r="N116" s="5"/>
    </row>
    <row r="117" spans="1:14" ht="15.75" x14ac:dyDescent="0.2">
      <c r="A117" s="22"/>
      <c r="B117" s="27" t="s">
        <v>18</v>
      </c>
      <c r="C117" s="16"/>
      <c r="D117" s="6">
        <f>SUM(E117:L117)</f>
        <v>168800</v>
      </c>
      <c r="E117" s="7">
        <v>21100</v>
      </c>
      <c r="F117" s="7">
        <v>21100</v>
      </c>
      <c r="G117" s="7">
        <v>21100</v>
      </c>
      <c r="H117" s="7">
        <v>21100</v>
      </c>
      <c r="I117" s="42">
        <v>21100</v>
      </c>
      <c r="J117" s="42">
        <v>21100</v>
      </c>
      <c r="K117" s="42">
        <v>21100</v>
      </c>
      <c r="L117" s="7">
        <v>21100</v>
      </c>
      <c r="M117" s="43"/>
      <c r="N117" s="5"/>
    </row>
    <row r="118" spans="1:14" ht="15.75" x14ac:dyDescent="0.2">
      <c r="A118" s="22"/>
      <c r="B118" s="27" t="s">
        <v>39</v>
      </c>
      <c r="C118" s="16"/>
      <c r="D118" s="6">
        <f>SUM(E118:L118)</f>
        <v>0</v>
      </c>
      <c r="E118" s="6">
        <v>0</v>
      </c>
      <c r="F118" s="6">
        <v>0</v>
      </c>
      <c r="G118" s="6">
        <v>0</v>
      </c>
      <c r="H118" s="6">
        <v>0</v>
      </c>
      <c r="I118" s="38">
        <v>0</v>
      </c>
      <c r="J118" s="38">
        <v>0</v>
      </c>
      <c r="K118" s="38">
        <v>0</v>
      </c>
      <c r="L118" s="6">
        <v>0</v>
      </c>
      <c r="M118" s="43"/>
      <c r="N118" s="5"/>
    </row>
    <row r="119" spans="1:14" ht="15.75" x14ac:dyDescent="0.25">
      <c r="A119" s="22"/>
      <c r="B119" s="27"/>
      <c r="C119" s="80" t="s">
        <v>139</v>
      </c>
      <c r="D119" s="81"/>
      <c r="E119" s="81"/>
      <c r="F119" s="81"/>
      <c r="G119" s="81"/>
      <c r="H119" s="81"/>
      <c r="I119" s="81"/>
      <c r="J119" s="81"/>
      <c r="K119" s="81"/>
      <c r="L119" s="81"/>
      <c r="M119" s="82"/>
      <c r="N119" s="5"/>
    </row>
    <row r="120" spans="1:14" ht="157.5" x14ac:dyDescent="0.2">
      <c r="A120" s="22" t="s">
        <v>103</v>
      </c>
      <c r="B120" s="65" t="s">
        <v>54</v>
      </c>
      <c r="C120" s="18" t="s">
        <v>112</v>
      </c>
      <c r="D120" s="7">
        <f>SUM(D121:D124)</f>
        <v>2196.6000000000004</v>
      </c>
      <c r="E120" s="7">
        <f t="shared" ref="E120:L120" si="55">SUM(E121:E124)</f>
        <v>732.2</v>
      </c>
      <c r="F120" s="7">
        <f t="shared" si="55"/>
        <v>732.2</v>
      </c>
      <c r="G120" s="7">
        <f t="shared" si="55"/>
        <v>732.2</v>
      </c>
      <c r="H120" s="7">
        <f t="shared" si="55"/>
        <v>0</v>
      </c>
      <c r="I120" s="38">
        <f t="shared" si="55"/>
        <v>0</v>
      </c>
      <c r="J120" s="42">
        <f t="shared" si="55"/>
        <v>0</v>
      </c>
      <c r="K120" s="42">
        <f t="shared" si="55"/>
        <v>0</v>
      </c>
      <c r="L120" s="7">
        <f t="shared" si="55"/>
        <v>0</v>
      </c>
      <c r="M120" s="11" t="s">
        <v>122</v>
      </c>
      <c r="N120" s="5"/>
    </row>
    <row r="121" spans="1:14" ht="15.75" x14ac:dyDescent="0.2">
      <c r="A121" s="22"/>
      <c r="B121" s="27" t="s">
        <v>16</v>
      </c>
      <c r="C121" s="16"/>
      <c r="D121" s="6">
        <f>SUM(E121:L121)</f>
        <v>0</v>
      </c>
      <c r="E121" s="6">
        <v>0</v>
      </c>
      <c r="F121" s="6">
        <v>0</v>
      </c>
      <c r="G121" s="6">
        <v>0</v>
      </c>
      <c r="H121" s="6">
        <v>0</v>
      </c>
      <c r="I121" s="38">
        <v>0</v>
      </c>
      <c r="J121" s="38">
        <v>0</v>
      </c>
      <c r="K121" s="38">
        <v>0</v>
      </c>
      <c r="L121" s="6">
        <v>0</v>
      </c>
      <c r="M121" s="11"/>
      <c r="N121" s="5"/>
    </row>
    <row r="122" spans="1:14" ht="15.75" x14ac:dyDescent="0.2">
      <c r="A122" s="22"/>
      <c r="B122" s="27" t="s">
        <v>17</v>
      </c>
      <c r="C122" s="16"/>
      <c r="D122" s="6">
        <f t="shared" ref="D122:D124" si="56">SUM(E122:L122)</f>
        <v>0</v>
      </c>
      <c r="E122" s="6">
        <v>0</v>
      </c>
      <c r="F122" s="6">
        <v>0</v>
      </c>
      <c r="G122" s="6">
        <v>0</v>
      </c>
      <c r="H122" s="6">
        <v>0</v>
      </c>
      <c r="I122" s="38">
        <v>0</v>
      </c>
      <c r="J122" s="38">
        <v>0</v>
      </c>
      <c r="K122" s="38">
        <v>0</v>
      </c>
      <c r="L122" s="6">
        <v>0</v>
      </c>
      <c r="M122" s="11"/>
      <c r="N122" s="5"/>
    </row>
    <row r="123" spans="1:14" ht="15.75" x14ac:dyDescent="0.2">
      <c r="A123" s="22"/>
      <c r="B123" s="27" t="s">
        <v>18</v>
      </c>
      <c r="C123" s="16"/>
      <c r="D123" s="6">
        <f>SUM(E123:L123)</f>
        <v>2196.6000000000004</v>
      </c>
      <c r="E123" s="42">
        <v>732.2</v>
      </c>
      <c r="F123" s="42">
        <v>732.2</v>
      </c>
      <c r="G123" s="42">
        <v>732.2</v>
      </c>
      <c r="H123" s="6">
        <v>0</v>
      </c>
      <c r="I123" s="38">
        <v>0</v>
      </c>
      <c r="J123" s="38">
        <v>0</v>
      </c>
      <c r="K123" s="38">
        <v>0</v>
      </c>
      <c r="L123" s="7">
        <v>0</v>
      </c>
      <c r="M123" s="11"/>
      <c r="N123" s="5"/>
    </row>
    <row r="124" spans="1:14" ht="15.75" x14ac:dyDescent="0.2">
      <c r="A124" s="22"/>
      <c r="B124" s="27" t="s">
        <v>39</v>
      </c>
      <c r="C124" s="16"/>
      <c r="D124" s="6">
        <f t="shared" si="56"/>
        <v>0</v>
      </c>
      <c r="E124" s="6">
        <v>0</v>
      </c>
      <c r="F124" s="6">
        <v>0</v>
      </c>
      <c r="G124" s="6">
        <v>0</v>
      </c>
      <c r="H124" s="6">
        <v>0</v>
      </c>
      <c r="I124" s="38">
        <v>0</v>
      </c>
      <c r="J124" s="38">
        <v>0</v>
      </c>
      <c r="K124" s="38">
        <v>0</v>
      </c>
      <c r="L124" s="6">
        <v>0</v>
      </c>
      <c r="M124" s="11"/>
      <c r="N124" s="5"/>
    </row>
    <row r="125" spans="1:14" ht="110.25" x14ac:dyDescent="0.2">
      <c r="A125" s="22" t="s">
        <v>130</v>
      </c>
      <c r="B125" s="74" t="s">
        <v>58</v>
      </c>
      <c r="C125" s="18" t="s">
        <v>112</v>
      </c>
      <c r="D125" s="6">
        <f>SUM(D126:D129)</f>
        <v>22425.600000000002</v>
      </c>
      <c r="E125" s="6">
        <f>SUM(E126:E129)</f>
        <v>2803.2</v>
      </c>
      <c r="F125" s="6">
        <f t="shared" ref="F125:L125" si="57">SUM(F126:F129)</f>
        <v>2803.2</v>
      </c>
      <c r="G125" s="6">
        <f t="shared" si="57"/>
        <v>2803.2</v>
      </c>
      <c r="H125" s="6">
        <f t="shared" si="57"/>
        <v>2803.2</v>
      </c>
      <c r="I125" s="38">
        <f t="shared" si="57"/>
        <v>2803.2</v>
      </c>
      <c r="J125" s="38">
        <f t="shared" si="57"/>
        <v>2803.2</v>
      </c>
      <c r="K125" s="38">
        <f>SUM(K126:K129)</f>
        <v>2803.2</v>
      </c>
      <c r="L125" s="6">
        <f t="shared" si="57"/>
        <v>2803.2</v>
      </c>
      <c r="M125" s="11"/>
      <c r="N125" s="5"/>
    </row>
    <row r="126" spans="1:14" ht="19.5" customHeight="1" x14ac:dyDescent="0.2">
      <c r="A126" s="22"/>
      <c r="B126" s="27" t="s">
        <v>16</v>
      </c>
      <c r="C126" s="16"/>
      <c r="D126" s="6">
        <f>SUM(E126:L126)</f>
        <v>0</v>
      </c>
      <c r="E126" s="6">
        <v>0</v>
      </c>
      <c r="F126" s="6">
        <v>0</v>
      </c>
      <c r="G126" s="6">
        <v>0</v>
      </c>
      <c r="H126" s="6">
        <v>0</v>
      </c>
      <c r="I126" s="38">
        <v>0</v>
      </c>
      <c r="J126" s="38">
        <v>0</v>
      </c>
      <c r="K126" s="38">
        <v>0</v>
      </c>
      <c r="L126" s="6">
        <v>0</v>
      </c>
      <c r="M126" s="11"/>
      <c r="N126" s="5"/>
    </row>
    <row r="127" spans="1:14" ht="15.75" x14ac:dyDescent="0.2">
      <c r="A127" s="22"/>
      <c r="B127" s="27" t="s">
        <v>17</v>
      </c>
      <c r="C127" s="16"/>
      <c r="D127" s="6">
        <f>SUM(E127:L127)</f>
        <v>0</v>
      </c>
      <c r="E127" s="6">
        <v>0</v>
      </c>
      <c r="F127" s="6">
        <v>0</v>
      </c>
      <c r="G127" s="6">
        <v>0</v>
      </c>
      <c r="H127" s="6">
        <v>0</v>
      </c>
      <c r="I127" s="38">
        <v>0</v>
      </c>
      <c r="J127" s="38">
        <v>0</v>
      </c>
      <c r="K127" s="38">
        <v>0</v>
      </c>
      <c r="L127" s="6">
        <v>0</v>
      </c>
      <c r="M127" s="11"/>
      <c r="N127" s="5"/>
    </row>
    <row r="128" spans="1:14" ht="15.75" x14ac:dyDescent="0.2">
      <c r="A128" s="22"/>
      <c r="B128" s="27" t="s">
        <v>18</v>
      </c>
      <c r="C128" s="16"/>
      <c r="D128" s="6">
        <f>SUM(E128:L128)</f>
        <v>22425.600000000002</v>
      </c>
      <c r="E128" s="6">
        <v>2803.2</v>
      </c>
      <c r="F128" s="6">
        <v>2803.2</v>
      </c>
      <c r="G128" s="6">
        <v>2803.2</v>
      </c>
      <c r="H128" s="6">
        <v>2803.2</v>
      </c>
      <c r="I128" s="6">
        <v>2803.2</v>
      </c>
      <c r="J128" s="6">
        <v>2803.2</v>
      </c>
      <c r="K128" s="6">
        <v>2803.2</v>
      </c>
      <c r="L128" s="6">
        <v>2803.2</v>
      </c>
      <c r="M128" s="11"/>
      <c r="N128" s="5"/>
    </row>
    <row r="129" spans="1:14" ht="15.75" x14ac:dyDescent="0.2">
      <c r="A129" s="22"/>
      <c r="B129" s="27" t="s">
        <v>39</v>
      </c>
      <c r="C129" s="16"/>
      <c r="D129" s="6">
        <f>SUM(E129:L129)</f>
        <v>0</v>
      </c>
      <c r="E129" s="6">
        <v>0</v>
      </c>
      <c r="F129" s="6">
        <v>0</v>
      </c>
      <c r="G129" s="6">
        <v>0</v>
      </c>
      <c r="H129" s="6">
        <v>0</v>
      </c>
      <c r="I129" s="38">
        <v>0</v>
      </c>
      <c r="J129" s="38">
        <v>0</v>
      </c>
      <c r="K129" s="38">
        <v>0</v>
      </c>
      <c r="L129" s="6">
        <v>0</v>
      </c>
      <c r="M129" s="11"/>
      <c r="N129" s="5"/>
    </row>
    <row r="130" spans="1:14" ht="15.75" x14ac:dyDescent="0.25">
      <c r="A130" s="22"/>
      <c r="B130" s="27"/>
      <c r="C130" s="83" t="s">
        <v>140</v>
      </c>
      <c r="D130" s="84"/>
      <c r="E130" s="84"/>
      <c r="F130" s="84"/>
      <c r="G130" s="84"/>
      <c r="H130" s="84"/>
      <c r="I130" s="84"/>
      <c r="J130" s="84"/>
      <c r="K130" s="84"/>
      <c r="L130" s="84"/>
      <c r="M130" s="85"/>
      <c r="N130" s="5"/>
    </row>
    <row r="131" spans="1:14" ht="89.25" x14ac:dyDescent="0.2">
      <c r="A131" s="22" t="s">
        <v>55</v>
      </c>
      <c r="B131" s="70" t="s">
        <v>56</v>
      </c>
      <c r="C131" s="18" t="s">
        <v>112</v>
      </c>
      <c r="D131" s="6">
        <f>D132+D133+D134+D135</f>
        <v>0</v>
      </c>
      <c r="E131" s="6">
        <f>SUM(E132+E133+E134+E135)</f>
        <v>0</v>
      </c>
      <c r="F131" s="6">
        <f t="shared" ref="F131:L131" si="58">SUM(F132+F133+F134+F135)</f>
        <v>0</v>
      </c>
      <c r="G131" s="6">
        <f>SUM(G132+G133+G134+G135)</f>
        <v>0</v>
      </c>
      <c r="H131" s="6">
        <f>SUM(H132+H133+H134+H135)</f>
        <v>0</v>
      </c>
      <c r="I131" s="6">
        <f>SUM(I132+I133+I134+I135)</f>
        <v>0</v>
      </c>
      <c r="J131" s="6">
        <f t="shared" si="58"/>
        <v>0</v>
      </c>
      <c r="K131" s="6">
        <f t="shared" si="58"/>
        <v>0</v>
      </c>
      <c r="L131" s="6">
        <f t="shared" si="58"/>
        <v>0</v>
      </c>
      <c r="M131" s="20" t="s">
        <v>123</v>
      </c>
      <c r="N131" s="5"/>
    </row>
    <row r="132" spans="1:14" ht="15.75" x14ac:dyDescent="0.2">
      <c r="A132" s="22"/>
      <c r="B132" s="27" t="s">
        <v>16</v>
      </c>
      <c r="C132" s="16"/>
      <c r="D132" s="6">
        <f>SUM(E132:L132)</f>
        <v>0</v>
      </c>
      <c r="E132" s="6">
        <v>0</v>
      </c>
      <c r="F132" s="6">
        <v>0</v>
      </c>
      <c r="G132" s="6">
        <v>0</v>
      </c>
      <c r="H132" s="6">
        <v>0</v>
      </c>
      <c r="I132" s="38">
        <v>0</v>
      </c>
      <c r="J132" s="38">
        <v>0</v>
      </c>
      <c r="K132" s="38">
        <v>0</v>
      </c>
      <c r="L132" s="6">
        <v>0</v>
      </c>
      <c r="M132" s="11"/>
      <c r="N132" s="5"/>
    </row>
    <row r="133" spans="1:14" ht="15.75" x14ac:dyDescent="0.2">
      <c r="A133" s="22"/>
      <c r="B133" s="27" t="s">
        <v>17</v>
      </c>
      <c r="C133" s="16"/>
      <c r="D133" s="6">
        <f>SUM(E133:L133)</f>
        <v>0</v>
      </c>
      <c r="E133" s="6">
        <v>0</v>
      </c>
      <c r="F133" s="6">
        <v>0</v>
      </c>
      <c r="G133" s="6">
        <v>0</v>
      </c>
      <c r="H133" s="6">
        <v>0</v>
      </c>
      <c r="I133" s="38">
        <v>0</v>
      </c>
      <c r="J133" s="38">
        <v>0</v>
      </c>
      <c r="K133" s="38">
        <v>0</v>
      </c>
      <c r="L133" s="6">
        <v>0</v>
      </c>
      <c r="M133" s="11"/>
      <c r="N133" s="5"/>
    </row>
    <row r="134" spans="1:14" ht="15.75" x14ac:dyDescent="0.2">
      <c r="A134" s="22"/>
      <c r="B134" s="27" t="s">
        <v>18</v>
      </c>
      <c r="C134" s="16"/>
      <c r="D134" s="6">
        <f>SUM(E134:L134)</f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38">
        <v>0</v>
      </c>
      <c r="L134" s="6">
        <v>0</v>
      </c>
      <c r="M134" s="11"/>
      <c r="N134" s="5"/>
    </row>
    <row r="135" spans="1:14" ht="15.75" x14ac:dyDescent="0.2">
      <c r="A135" s="22"/>
      <c r="B135" s="27" t="s">
        <v>39</v>
      </c>
      <c r="C135" s="16"/>
      <c r="D135" s="6">
        <f>SUM(E135:L135)</f>
        <v>0</v>
      </c>
      <c r="E135" s="6">
        <v>0</v>
      </c>
      <c r="F135" s="6">
        <v>0</v>
      </c>
      <c r="G135" s="6">
        <v>0</v>
      </c>
      <c r="H135" s="6">
        <v>0</v>
      </c>
      <c r="I135" s="38">
        <v>0</v>
      </c>
      <c r="J135" s="38">
        <v>0</v>
      </c>
      <c r="K135" s="38">
        <v>0</v>
      </c>
      <c r="L135" s="6">
        <v>0</v>
      </c>
      <c r="M135" s="11"/>
      <c r="N135" s="5"/>
    </row>
    <row r="136" spans="1:14" ht="15.75" x14ac:dyDescent="0.2">
      <c r="A136" s="22"/>
      <c r="B136" s="23"/>
      <c r="C136" s="77" t="s">
        <v>141</v>
      </c>
      <c r="D136" s="78"/>
      <c r="E136" s="78"/>
      <c r="F136" s="78"/>
      <c r="G136" s="78"/>
      <c r="H136" s="78"/>
      <c r="I136" s="78"/>
      <c r="J136" s="78"/>
      <c r="K136" s="78"/>
      <c r="L136" s="78"/>
      <c r="M136" s="79"/>
      <c r="N136" s="5"/>
    </row>
    <row r="137" spans="1:14" ht="100.5" customHeight="1" x14ac:dyDescent="0.2">
      <c r="A137" s="22" t="s">
        <v>99</v>
      </c>
      <c r="B137" s="23" t="s">
        <v>101</v>
      </c>
      <c r="C137" s="18" t="s">
        <v>112</v>
      </c>
      <c r="D137" s="7">
        <f>SUM(D138:D141)</f>
        <v>47029.500000000007</v>
      </c>
      <c r="E137" s="7">
        <f t="shared" ref="E137:L137" si="59">SUM(E138:E141)</f>
        <v>5734.4</v>
      </c>
      <c r="F137" s="7">
        <f t="shared" si="59"/>
        <v>5899.3</v>
      </c>
      <c r="G137" s="7">
        <f t="shared" si="59"/>
        <v>5899.3</v>
      </c>
      <c r="H137" s="7">
        <f t="shared" si="59"/>
        <v>5899.3</v>
      </c>
      <c r="I137" s="7">
        <f t="shared" si="59"/>
        <v>5899.3</v>
      </c>
      <c r="J137" s="7">
        <f t="shared" si="59"/>
        <v>5899.3</v>
      </c>
      <c r="K137" s="7">
        <f t="shared" si="59"/>
        <v>5899.3</v>
      </c>
      <c r="L137" s="7">
        <f t="shared" si="59"/>
        <v>5899.3</v>
      </c>
      <c r="M137" s="11" t="s">
        <v>65</v>
      </c>
      <c r="N137" s="5"/>
    </row>
    <row r="138" spans="1:14" ht="15.75" x14ac:dyDescent="0.2">
      <c r="A138" s="22"/>
      <c r="B138" s="34" t="s">
        <v>16</v>
      </c>
      <c r="C138" s="16"/>
      <c r="D138" s="6">
        <f>SUM(E138:L138)</f>
        <v>47029.500000000007</v>
      </c>
      <c r="E138" s="6">
        <v>5734.4</v>
      </c>
      <c r="F138" s="6">
        <v>5899.3</v>
      </c>
      <c r="G138" s="6">
        <v>5899.3</v>
      </c>
      <c r="H138" s="6">
        <v>5899.3</v>
      </c>
      <c r="I138" s="6">
        <v>5899.3</v>
      </c>
      <c r="J138" s="6">
        <v>5899.3</v>
      </c>
      <c r="K138" s="6">
        <v>5899.3</v>
      </c>
      <c r="L138" s="6">
        <v>5899.3</v>
      </c>
      <c r="M138" s="11"/>
      <c r="N138" s="5"/>
    </row>
    <row r="139" spans="1:14" ht="15.75" x14ac:dyDescent="0.2">
      <c r="A139" s="22"/>
      <c r="B139" s="34" t="s">
        <v>17</v>
      </c>
      <c r="C139" s="16"/>
      <c r="D139" s="6">
        <f>SUM(E139:L139)</f>
        <v>0</v>
      </c>
      <c r="E139" s="7">
        <v>0</v>
      </c>
      <c r="F139" s="7">
        <v>0</v>
      </c>
      <c r="G139" s="7">
        <v>0</v>
      </c>
      <c r="H139" s="7">
        <v>0</v>
      </c>
      <c r="I139" s="42">
        <v>0</v>
      </c>
      <c r="J139" s="42">
        <v>0</v>
      </c>
      <c r="K139" s="42">
        <v>0</v>
      </c>
      <c r="L139" s="7">
        <v>0</v>
      </c>
      <c r="M139" s="11"/>
      <c r="N139" s="5"/>
    </row>
    <row r="140" spans="1:14" ht="15.75" x14ac:dyDescent="0.2">
      <c r="A140" s="22"/>
      <c r="B140" s="34" t="s">
        <v>18</v>
      </c>
      <c r="C140" s="16"/>
      <c r="D140" s="6">
        <f>SUM(E140:L140)</f>
        <v>0</v>
      </c>
      <c r="E140" s="7">
        <v>0</v>
      </c>
      <c r="F140" s="7">
        <v>0</v>
      </c>
      <c r="G140" s="7">
        <v>0</v>
      </c>
      <c r="H140" s="7">
        <v>0</v>
      </c>
      <c r="I140" s="42">
        <v>0</v>
      </c>
      <c r="J140" s="42">
        <v>0</v>
      </c>
      <c r="K140" s="42">
        <v>0</v>
      </c>
      <c r="L140" s="7">
        <v>0</v>
      </c>
      <c r="M140" s="11"/>
      <c r="N140" s="5"/>
    </row>
    <row r="141" spans="1:14" ht="15.75" x14ac:dyDescent="0.2">
      <c r="A141" s="22"/>
      <c r="B141" s="34" t="s">
        <v>39</v>
      </c>
      <c r="C141" s="16"/>
      <c r="D141" s="6">
        <f>SUM(E141:L141)</f>
        <v>0</v>
      </c>
      <c r="E141" s="6">
        <v>0</v>
      </c>
      <c r="F141" s="6">
        <v>0</v>
      </c>
      <c r="G141" s="6">
        <v>0</v>
      </c>
      <c r="H141" s="6">
        <v>0</v>
      </c>
      <c r="I141" s="38">
        <v>0</v>
      </c>
      <c r="J141" s="38">
        <v>0</v>
      </c>
      <c r="K141" s="38">
        <v>0</v>
      </c>
      <c r="L141" s="6">
        <v>0</v>
      </c>
      <c r="M141" s="11"/>
      <c r="N141" s="5"/>
    </row>
    <row r="142" spans="1:14" ht="89.25" x14ac:dyDescent="0.2">
      <c r="A142" s="22" t="s">
        <v>100</v>
      </c>
      <c r="B142" s="23" t="s">
        <v>57</v>
      </c>
      <c r="C142" s="18" t="s">
        <v>112</v>
      </c>
      <c r="D142" s="7">
        <f>SUM(D143:D146)</f>
        <v>83559.199999999997</v>
      </c>
      <c r="E142" s="7">
        <f t="shared" ref="E142:L142" si="60">SUM(E143:E146)</f>
        <v>10409.9</v>
      </c>
      <c r="F142" s="7">
        <f t="shared" si="60"/>
        <v>10449.9</v>
      </c>
      <c r="G142" s="7">
        <f t="shared" si="60"/>
        <v>10449.9</v>
      </c>
      <c r="H142" s="7">
        <f t="shared" si="60"/>
        <v>10449.9</v>
      </c>
      <c r="I142" s="7">
        <f t="shared" si="60"/>
        <v>10449.9</v>
      </c>
      <c r="J142" s="7">
        <f t="shared" si="60"/>
        <v>10449.9</v>
      </c>
      <c r="K142" s="7">
        <f t="shared" si="60"/>
        <v>10449.9</v>
      </c>
      <c r="L142" s="7">
        <f t="shared" si="60"/>
        <v>10449.9</v>
      </c>
      <c r="M142" s="11" t="s">
        <v>124</v>
      </c>
      <c r="N142" s="5"/>
    </row>
    <row r="143" spans="1:14" ht="15.75" x14ac:dyDescent="0.2">
      <c r="A143" s="22"/>
      <c r="B143" s="27" t="s">
        <v>16</v>
      </c>
      <c r="C143" s="16"/>
      <c r="D143" s="6">
        <f>SUM(E143:L143)</f>
        <v>0</v>
      </c>
      <c r="E143" s="6">
        <v>0</v>
      </c>
      <c r="F143" s="6">
        <v>0</v>
      </c>
      <c r="G143" s="6">
        <v>0</v>
      </c>
      <c r="H143" s="6">
        <v>0</v>
      </c>
      <c r="I143" s="38">
        <v>0</v>
      </c>
      <c r="J143" s="38">
        <v>0</v>
      </c>
      <c r="K143" s="38">
        <v>0</v>
      </c>
      <c r="L143" s="6">
        <v>0</v>
      </c>
      <c r="M143" s="11"/>
      <c r="N143" s="5"/>
    </row>
    <row r="144" spans="1:14" ht="15.75" x14ac:dyDescent="0.2">
      <c r="A144" s="22"/>
      <c r="B144" s="27" t="s">
        <v>17</v>
      </c>
      <c r="C144" s="16"/>
      <c r="D144" s="6">
        <f>SUM(E144:L144)</f>
        <v>8248</v>
      </c>
      <c r="E144" s="7">
        <v>996</v>
      </c>
      <c r="F144" s="7">
        <v>1036</v>
      </c>
      <c r="G144" s="7">
        <v>1036</v>
      </c>
      <c r="H144" s="7">
        <v>1036</v>
      </c>
      <c r="I144" s="7">
        <v>1036</v>
      </c>
      <c r="J144" s="7">
        <v>1036</v>
      </c>
      <c r="K144" s="7">
        <v>1036</v>
      </c>
      <c r="L144" s="7">
        <v>1036</v>
      </c>
      <c r="M144" s="11"/>
      <c r="N144" s="5"/>
    </row>
    <row r="145" spans="1:14" ht="15.75" x14ac:dyDescent="0.2">
      <c r="A145" s="22"/>
      <c r="B145" s="27" t="s">
        <v>18</v>
      </c>
      <c r="C145" s="16"/>
      <c r="D145" s="6">
        <f>SUM(E145:L145)</f>
        <v>75311.199999999997</v>
      </c>
      <c r="E145" s="7">
        <v>9413.9</v>
      </c>
      <c r="F145" s="7">
        <v>9413.9</v>
      </c>
      <c r="G145" s="7">
        <v>9413.9</v>
      </c>
      <c r="H145" s="7">
        <v>9413.9</v>
      </c>
      <c r="I145" s="7">
        <v>9413.9</v>
      </c>
      <c r="J145" s="7">
        <v>9413.9</v>
      </c>
      <c r="K145" s="7">
        <v>9413.9</v>
      </c>
      <c r="L145" s="7">
        <v>9413.9</v>
      </c>
      <c r="M145" s="11"/>
      <c r="N145" s="5"/>
    </row>
    <row r="146" spans="1:14" ht="15.75" x14ac:dyDescent="0.2">
      <c r="A146" s="22"/>
      <c r="B146" s="27" t="s">
        <v>39</v>
      </c>
      <c r="C146" s="16"/>
      <c r="D146" s="6">
        <f>SUM(E146:L146)</f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11"/>
      <c r="N146" s="5"/>
    </row>
    <row r="147" spans="1:14" s="10" customFormat="1" ht="78.75" x14ac:dyDescent="0.2">
      <c r="A147" s="50" t="s">
        <v>59</v>
      </c>
      <c r="B147" s="46" t="s">
        <v>60</v>
      </c>
      <c r="C147" s="47"/>
      <c r="D147" s="48">
        <f>SUM(D148:D151)</f>
        <v>643456.85100000002</v>
      </c>
      <c r="E147" s="48">
        <f t="shared" ref="E147:L147" si="61">SUM(E148:E151)</f>
        <v>86850.870999999999</v>
      </c>
      <c r="F147" s="48">
        <f t="shared" si="61"/>
        <v>84040.14</v>
      </c>
      <c r="G147" s="48">
        <f t="shared" si="61"/>
        <v>84040.14</v>
      </c>
      <c r="H147" s="48">
        <f t="shared" si="61"/>
        <v>77705.14</v>
      </c>
      <c r="I147" s="48">
        <f t="shared" si="61"/>
        <v>77705.14</v>
      </c>
      <c r="J147" s="48">
        <f t="shared" si="61"/>
        <v>77705.14</v>
      </c>
      <c r="K147" s="48">
        <f t="shared" si="61"/>
        <v>77705.14</v>
      </c>
      <c r="L147" s="48">
        <f t="shared" si="61"/>
        <v>77705.14</v>
      </c>
      <c r="M147" s="49"/>
      <c r="N147" s="5"/>
    </row>
    <row r="148" spans="1:14" s="10" customFormat="1" ht="15.75" x14ac:dyDescent="0.2">
      <c r="A148" s="22"/>
      <c r="B148" s="4" t="s">
        <v>16</v>
      </c>
      <c r="C148" s="16"/>
      <c r="D148" s="11">
        <f>SUM(D153+D158+D163)</f>
        <v>0</v>
      </c>
      <c r="E148" s="11">
        <f>SUM(E153+E158+E163)</f>
        <v>0</v>
      </c>
      <c r="F148" s="11">
        <f t="shared" ref="D148:L151" si="62">SUM(F153+F158+F163)</f>
        <v>0</v>
      </c>
      <c r="G148" s="11">
        <f t="shared" si="62"/>
        <v>0</v>
      </c>
      <c r="H148" s="11">
        <f t="shared" si="62"/>
        <v>0</v>
      </c>
      <c r="I148" s="43">
        <f t="shared" si="62"/>
        <v>0</v>
      </c>
      <c r="J148" s="43">
        <f t="shared" si="62"/>
        <v>0</v>
      </c>
      <c r="K148" s="43">
        <f t="shared" si="62"/>
        <v>0</v>
      </c>
      <c r="L148" s="11">
        <f t="shared" si="62"/>
        <v>0</v>
      </c>
      <c r="M148" s="11"/>
      <c r="N148" s="5"/>
    </row>
    <row r="149" spans="1:14" s="10" customFormat="1" ht="15.75" x14ac:dyDescent="0.2">
      <c r="A149" s="22"/>
      <c r="B149" s="4" t="s">
        <v>17</v>
      </c>
      <c r="C149" s="16"/>
      <c r="D149" s="11">
        <f>SUM(D154+D159+D164)</f>
        <v>0</v>
      </c>
      <c r="E149" s="11">
        <f>SUM(E154+E159+E164)</f>
        <v>0</v>
      </c>
      <c r="F149" s="11">
        <f t="shared" si="62"/>
        <v>0</v>
      </c>
      <c r="G149" s="11">
        <f t="shared" si="62"/>
        <v>0</v>
      </c>
      <c r="H149" s="11">
        <f t="shared" si="62"/>
        <v>0</v>
      </c>
      <c r="I149" s="43">
        <f t="shared" si="62"/>
        <v>0</v>
      </c>
      <c r="J149" s="43">
        <f t="shared" si="62"/>
        <v>0</v>
      </c>
      <c r="K149" s="43">
        <f t="shared" si="62"/>
        <v>0</v>
      </c>
      <c r="L149" s="11">
        <f t="shared" si="62"/>
        <v>0</v>
      </c>
      <c r="M149" s="11"/>
      <c r="N149" s="5"/>
    </row>
    <row r="150" spans="1:14" s="10" customFormat="1" ht="15.75" x14ac:dyDescent="0.2">
      <c r="A150" s="22"/>
      <c r="B150" s="4" t="s">
        <v>18</v>
      </c>
      <c r="C150" s="16"/>
      <c r="D150" s="9">
        <f>SUM(D155+D160+D165)</f>
        <v>643456.85100000002</v>
      </c>
      <c r="E150" s="9">
        <f t="shared" si="62"/>
        <v>86850.870999999999</v>
      </c>
      <c r="F150" s="9">
        <f t="shared" si="62"/>
        <v>84040.14</v>
      </c>
      <c r="G150" s="9">
        <f t="shared" si="62"/>
        <v>84040.14</v>
      </c>
      <c r="H150" s="9">
        <f t="shared" si="62"/>
        <v>77705.14</v>
      </c>
      <c r="I150" s="44">
        <f t="shared" si="62"/>
        <v>77705.14</v>
      </c>
      <c r="J150" s="44">
        <f t="shared" si="62"/>
        <v>77705.14</v>
      </c>
      <c r="K150" s="44">
        <f t="shared" si="62"/>
        <v>77705.14</v>
      </c>
      <c r="L150" s="9">
        <f t="shared" si="62"/>
        <v>77705.14</v>
      </c>
      <c r="M150" s="11"/>
      <c r="N150" s="5"/>
    </row>
    <row r="151" spans="1:14" s="10" customFormat="1" ht="15.75" x14ac:dyDescent="0.2">
      <c r="A151" s="22"/>
      <c r="B151" s="4" t="s">
        <v>19</v>
      </c>
      <c r="C151" s="16"/>
      <c r="D151" s="11">
        <f t="shared" si="62"/>
        <v>0</v>
      </c>
      <c r="E151" s="11">
        <f t="shared" si="62"/>
        <v>0</v>
      </c>
      <c r="F151" s="11">
        <f t="shared" si="62"/>
        <v>0</v>
      </c>
      <c r="G151" s="11">
        <f t="shared" si="62"/>
        <v>0</v>
      </c>
      <c r="H151" s="11">
        <f t="shared" si="62"/>
        <v>0</v>
      </c>
      <c r="I151" s="43">
        <f t="shared" si="62"/>
        <v>0</v>
      </c>
      <c r="J151" s="43">
        <f t="shared" si="62"/>
        <v>0</v>
      </c>
      <c r="K151" s="43">
        <f t="shared" si="62"/>
        <v>0</v>
      </c>
      <c r="L151" s="11">
        <f t="shared" si="62"/>
        <v>0</v>
      </c>
      <c r="M151" s="11"/>
      <c r="N151" s="5"/>
    </row>
    <row r="152" spans="1:14" s="10" customFormat="1" ht="47.25" x14ac:dyDescent="0.2">
      <c r="A152" s="22" t="s">
        <v>61</v>
      </c>
      <c r="B152" s="23" t="s">
        <v>29</v>
      </c>
      <c r="C152" s="16"/>
      <c r="D152" s="11">
        <f t="shared" ref="D152:L152" si="63">SUM(D153+D154+D155+D156)</f>
        <v>0</v>
      </c>
      <c r="E152" s="11">
        <f t="shared" si="63"/>
        <v>0</v>
      </c>
      <c r="F152" s="11">
        <f t="shared" si="63"/>
        <v>0</v>
      </c>
      <c r="G152" s="11">
        <f t="shared" si="63"/>
        <v>0</v>
      </c>
      <c r="H152" s="11">
        <f t="shared" si="63"/>
        <v>0</v>
      </c>
      <c r="I152" s="43">
        <f t="shared" si="63"/>
        <v>0</v>
      </c>
      <c r="J152" s="43">
        <f t="shared" si="63"/>
        <v>0</v>
      </c>
      <c r="K152" s="43">
        <f t="shared" si="63"/>
        <v>0</v>
      </c>
      <c r="L152" s="11">
        <f t="shared" si="63"/>
        <v>0</v>
      </c>
      <c r="M152" s="11"/>
      <c r="N152" s="5"/>
    </row>
    <row r="153" spans="1:14" s="10" customFormat="1" ht="15.75" x14ac:dyDescent="0.2">
      <c r="A153" s="22"/>
      <c r="B153" s="4" t="s">
        <v>16</v>
      </c>
      <c r="C153" s="16"/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43">
        <v>0</v>
      </c>
      <c r="J153" s="43">
        <v>0</v>
      </c>
      <c r="K153" s="43">
        <v>0</v>
      </c>
      <c r="L153" s="11">
        <v>0</v>
      </c>
      <c r="M153" s="11"/>
      <c r="N153" s="5"/>
    </row>
    <row r="154" spans="1:14" s="10" customFormat="1" ht="15.75" x14ac:dyDescent="0.2">
      <c r="A154" s="22"/>
      <c r="B154" s="4" t="s">
        <v>17</v>
      </c>
      <c r="C154" s="16"/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43">
        <v>0</v>
      </c>
      <c r="J154" s="43">
        <v>0</v>
      </c>
      <c r="K154" s="43">
        <v>0</v>
      </c>
      <c r="L154" s="11">
        <v>0</v>
      </c>
      <c r="M154" s="11"/>
      <c r="N154" s="5"/>
    </row>
    <row r="155" spans="1:14" s="10" customFormat="1" ht="15.75" x14ac:dyDescent="0.2">
      <c r="A155" s="22"/>
      <c r="B155" s="4" t="s">
        <v>18</v>
      </c>
      <c r="C155" s="16"/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43">
        <v>0</v>
      </c>
      <c r="J155" s="43">
        <v>0</v>
      </c>
      <c r="K155" s="43">
        <v>0</v>
      </c>
      <c r="L155" s="11">
        <v>0</v>
      </c>
      <c r="M155" s="11"/>
      <c r="N155" s="5"/>
    </row>
    <row r="156" spans="1:14" s="10" customFormat="1" ht="15.75" x14ac:dyDescent="0.2">
      <c r="A156" s="22"/>
      <c r="B156" s="4" t="s">
        <v>19</v>
      </c>
      <c r="C156" s="16"/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43">
        <v>0</v>
      </c>
      <c r="J156" s="43">
        <v>0</v>
      </c>
      <c r="K156" s="43">
        <v>0</v>
      </c>
      <c r="L156" s="11">
        <v>0</v>
      </c>
      <c r="M156" s="11"/>
      <c r="N156" s="5"/>
    </row>
    <row r="157" spans="1:14" s="10" customFormat="1" ht="63" x14ac:dyDescent="0.2">
      <c r="A157" s="22" t="s">
        <v>62</v>
      </c>
      <c r="B157" s="23" t="s">
        <v>31</v>
      </c>
      <c r="C157" s="16"/>
      <c r="D157" s="11">
        <f t="shared" ref="D157:L157" si="64">SUM(D158+D159+D160+D161)</f>
        <v>0</v>
      </c>
      <c r="E157" s="11">
        <f t="shared" si="64"/>
        <v>0</v>
      </c>
      <c r="F157" s="11">
        <f t="shared" si="64"/>
        <v>0</v>
      </c>
      <c r="G157" s="11">
        <f t="shared" si="64"/>
        <v>0</v>
      </c>
      <c r="H157" s="11">
        <f t="shared" si="64"/>
        <v>0</v>
      </c>
      <c r="I157" s="43">
        <f t="shared" si="64"/>
        <v>0</v>
      </c>
      <c r="J157" s="43">
        <f t="shared" si="64"/>
        <v>0</v>
      </c>
      <c r="K157" s="43">
        <f t="shared" si="64"/>
        <v>0</v>
      </c>
      <c r="L157" s="11">
        <f t="shared" si="64"/>
        <v>0</v>
      </c>
      <c r="M157" s="11"/>
      <c r="N157" s="5"/>
    </row>
    <row r="158" spans="1:14" s="10" customFormat="1" ht="15.75" x14ac:dyDescent="0.2">
      <c r="A158" s="22"/>
      <c r="B158" s="4" t="s">
        <v>16</v>
      </c>
      <c r="C158" s="16"/>
      <c r="D158" s="11">
        <f>SUM(E158:L158)</f>
        <v>0</v>
      </c>
      <c r="E158" s="11">
        <v>0</v>
      </c>
      <c r="F158" s="11">
        <v>0</v>
      </c>
      <c r="G158" s="11">
        <v>0</v>
      </c>
      <c r="H158" s="11">
        <v>0</v>
      </c>
      <c r="I158" s="43">
        <v>0</v>
      </c>
      <c r="J158" s="43">
        <v>0</v>
      </c>
      <c r="K158" s="43">
        <v>0</v>
      </c>
      <c r="L158" s="11">
        <v>0</v>
      </c>
      <c r="M158" s="11"/>
      <c r="N158" s="5"/>
    </row>
    <row r="159" spans="1:14" s="10" customFormat="1" ht="15.75" x14ac:dyDescent="0.2">
      <c r="A159" s="22"/>
      <c r="B159" s="4" t="s">
        <v>17</v>
      </c>
      <c r="C159" s="16"/>
      <c r="D159" s="11">
        <f>SUM(E159:L159)</f>
        <v>0</v>
      </c>
      <c r="E159" s="11">
        <v>0</v>
      </c>
      <c r="F159" s="11">
        <v>0</v>
      </c>
      <c r="G159" s="11">
        <v>0</v>
      </c>
      <c r="H159" s="11">
        <v>0</v>
      </c>
      <c r="I159" s="43">
        <v>0</v>
      </c>
      <c r="J159" s="43">
        <v>0</v>
      </c>
      <c r="K159" s="43">
        <v>0</v>
      </c>
      <c r="L159" s="11">
        <v>0</v>
      </c>
      <c r="M159" s="11"/>
      <c r="N159" s="5"/>
    </row>
    <row r="160" spans="1:14" s="10" customFormat="1" ht="15.75" x14ac:dyDescent="0.2">
      <c r="A160" s="22"/>
      <c r="B160" s="4" t="s">
        <v>18</v>
      </c>
      <c r="C160" s="16"/>
      <c r="D160" s="11">
        <f>SUM(E160:L160)</f>
        <v>0</v>
      </c>
      <c r="E160" s="11">
        <v>0</v>
      </c>
      <c r="F160" s="11">
        <v>0</v>
      </c>
      <c r="G160" s="11">
        <v>0</v>
      </c>
      <c r="H160" s="11">
        <v>0</v>
      </c>
      <c r="I160" s="43">
        <v>0</v>
      </c>
      <c r="J160" s="43">
        <v>0</v>
      </c>
      <c r="K160" s="43">
        <v>0</v>
      </c>
      <c r="L160" s="11">
        <v>0</v>
      </c>
      <c r="M160" s="11"/>
      <c r="N160" s="5"/>
    </row>
    <row r="161" spans="1:14" s="10" customFormat="1" ht="15.75" x14ac:dyDescent="0.2">
      <c r="A161" s="22"/>
      <c r="B161" s="4" t="s">
        <v>19</v>
      </c>
      <c r="C161" s="16"/>
      <c r="D161" s="11">
        <f>SUM(E161:L161)</f>
        <v>0</v>
      </c>
      <c r="E161" s="11">
        <v>0</v>
      </c>
      <c r="F161" s="11">
        <v>0</v>
      </c>
      <c r="G161" s="11">
        <v>0</v>
      </c>
      <c r="H161" s="11">
        <v>0</v>
      </c>
      <c r="I161" s="43">
        <v>0</v>
      </c>
      <c r="J161" s="43">
        <v>0</v>
      </c>
      <c r="K161" s="43">
        <v>0</v>
      </c>
      <c r="L161" s="11">
        <v>0</v>
      </c>
      <c r="M161" s="11"/>
      <c r="N161" s="5"/>
    </row>
    <row r="162" spans="1:14" s="10" customFormat="1" ht="31.5" x14ac:dyDescent="0.2">
      <c r="A162" s="22" t="s">
        <v>63</v>
      </c>
      <c r="B162" s="23" t="s">
        <v>33</v>
      </c>
      <c r="C162" s="16"/>
      <c r="D162" s="7">
        <f>SUM(D163:D166)</f>
        <v>643456.85100000002</v>
      </c>
      <c r="E162" s="7">
        <f>SUM(E163:E166)</f>
        <v>86850.870999999999</v>
      </c>
      <c r="F162" s="7">
        <f t="shared" ref="F162:L162" si="65">SUM(F163:F166)</f>
        <v>84040.14</v>
      </c>
      <c r="G162" s="7">
        <f t="shared" si="65"/>
        <v>84040.14</v>
      </c>
      <c r="H162" s="7">
        <f t="shared" si="65"/>
        <v>77705.14</v>
      </c>
      <c r="I162" s="42">
        <f t="shared" si="65"/>
        <v>77705.14</v>
      </c>
      <c r="J162" s="42">
        <f t="shared" si="65"/>
        <v>77705.14</v>
      </c>
      <c r="K162" s="42">
        <f t="shared" si="65"/>
        <v>77705.14</v>
      </c>
      <c r="L162" s="7">
        <f t="shared" si="65"/>
        <v>77705.14</v>
      </c>
      <c r="M162" s="11"/>
      <c r="N162" s="5"/>
    </row>
    <row r="163" spans="1:14" s="10" customFormat="1" ht="15.75" x14ac:dyDescent="0.2">
      <c r="A163" s="22"/>
      <c r="B163" s="4" t="s">
        <v>16</v>
      </c>
      <c r="C163" s="16"/>
      <c r="D163" s="6">
        <f t="shared" ref="D163:L163" si="66">SUM(D170+D175+D186)</f>
        <v>0</v>
      </c>
      <c r="E163" s="6">
        <f t="shared" si="66"/>
        <v>0</v>
      </c>
      <c r="F163" s="6">
        <f t="shared" si="66"/>
        <v>0</v>
      </c>
      <c r="G163" s="6">
        <f t="shared" si="66"/>
        <v>0</v>
      </c>
      <c r="H163" s="6">
        <f t="shared" si="66"/>
        <v>0</v>
      </c>
      <c r="I163" s="38">
        <f t="shared" si="66"/>
        <v>0</v>
      </c>
      <c r="J163" s="38">
        <f t="shared" si="66"/>
        <v>0</v>
      </c>
      <c r="K163" s="38">
        <f t="shared" si="66"/>
        <v>0</v>
      </c>
      <c r="L163" s="6">
        <f t="shared" si="66"/>
        <v>0</v>
      </c>
      <c r="M163" s="11"/>
      <c r="N163" s="5"/>
    </row>
    <row r="164" spans="1:14" s="10" customFormat="1" ht="15.75" x14ac:dyDescent="0.2">
      <c r="A164" s="22"/>
      <c r="B164" s="4" t="s">
        <v>17</v>
      </c>
      <c r="C164" s="16"/>
      <c r="D164" s="6">
        <f t="shared" ref="D164:L164" si="67">SUM(D171+D176+D187)</f>
        <v>0</v>
      </c>
      <c r="E164" s="6">
        <f t="shared" si="67"/>
        <v>0</v>
      </c>
      <c r="F164" s="6">
        <f t="shared" si="67"/>
        <v>0</v>
      </c>
      <c r="G164" s="6">
        <f t="shared" si="67"/>
        <v>0</v>
      </c>
      <c r="H164" s="6">
        <f t="shared" si="67"/>
        <v>0</v>
      </c>
      <c r="I164" s="6">
        <f t="shared" si="67"/>
        <v>0</v>
      </c>
      <c r="J164" s="6">
        <f t="shared" si="67"/>
        <v>0</v>
      </c>
      <c r="K164" s="6">
        <f t="shared" si="67"/>
        <v>0</v>
      </c>
      <c r="L164" s="6">
        <f t="shared" si="67"/>
        <v>0</v>
      </c>
      <c r="M164" s="11"/>
      <c r="N164" s="5"/>
    </row>
    <row r="165" spans="1:14" s="10" customFormat="1" ht="15.75" x14ac:dyDescent="0.2">
      <c r="A165" s="22"/>
      <c r="B165" s="4" t="s">
        <v>18</v>
      </c>
      <c r="C165" s="16"/>
      <c r="D165" s="6">
        <f>SUM(D172+D177+D188+D182)</f>
        <v>643456.85100000002</v>
      </c>
      <c r="E165" s="6">
        <f>SUM(E172+E177+E182+E188)</f>
        <v>86850.870999999999</v>
      </c>
      <c r="F165" s="6">
        <f t="shared" ref="F165:L165" si="68">SUM(F172+F177+F182+F188)</f>
        <v>84040.14</v>
      </c>
      <c r="G165" s="6">
        <f t="shared" si="68"/>
        <v>84040.14</v>
      </c>
      <c r="H165" s="6">
        <f t="shared" si="68"/>
        <v>77705.14</v>
      </c>
      <c r="I165" s="6">
        <f t="shared" si="68"/>
        <v>77705.14</v>
      </c>
      <c r="J165" s="6">
        <f t="shared" si="68"/>
        <v>77705.14</v>
      </c>
      <c r="K165" s="6">
        <f t="shared" si="68"/>
        <v>77705.14</v>
      </c>
      <c r="L165" s="6">
        <f t="shared" si="68"/>
        <v>77705.14</v>
      </c>
      <c r="M165" s="6"/>
      <c r="N165" s="5"/>
    </row>
    <row r="166" spans="1:14" s="10" customFormat="1" ht="15.75" x14ac:dyDescent="0.2">
      <c r="A166" s="22"/>
      <c r="B166" s="4" t="s">
        <v>19</v>
      </c>
      <c r="C166" s="16"/>
      <c r="D166" s="6">
        <f>SUM(D173+D178+D189)</f>
        <v>0</v>
      </c>
      <c r="E166" s="6">
        <f t="shared" ref="E166:L166" si="69">SUM(E173+E178+E189)</f>
        <v>0</v>
      </c>
      <c r="F166" s="6">
        <f t="shared" si="69"/>
        <v>0</v>
      </c>
      <c r="G166" s="6">
        <f t="shared" si="69"/>
        <v>0</v>
      </c>
      <c r="H166" s="6">
        <f t="shared" si="69"/>
        <v>0</v>
      </c>
      <c r="I166" s="6">
        <f t="shared" si="69"/>
        <v>0</v>
      </c>
      <c r="J166" s="6">
        <f t="shared" si="69"/>
        <v>0</v>
      </c>
      <c r="K166" s="6">
        <f t="shared" si="69"/>
        <v>0</v>
      </c>
      <c r="L166" s="6">
        <f t="shared" si="69"/>
        <v>0</v>
      </c>
      <c r="M166" s="11"/>
      <c r="N166" s="5"/>
    </row>
    <row r="167" spans="1:14" s="10" customFormat="1" ht="15.75" x14ac:dyDescent="0.2">
      <c r="A167" s="22"/>
      <c r="B167" s="25"/>
      <c r="C167" s="77" t="s">
        <v>149</v>
      </c>
      <c r="D167" s="78"/>
      <c r="E167" s="78"/>
      <c r="F167" s="78"/>
      <c r="G167" s="78"/>
      <c r="H167" s="78"/>
      <c r="I167" s="78"/>
      <c r="J167" s="78"/>
      <c r="K167" s="78"/>
      <c r="L167" s="78"/>
      <c r="M167" s="79"/>
      <c r="N167" s="5"/>
    </row>
    <row r="168" spans="1:14" s="10" customFormat="1" ht="15.75" x14ac:dyDescent="0.2">
      <c r="A168" s="22"/>
      <c r="B168" s="25"/>
      <c r="C168" s="77" t="s">
        <v>142</v>
      </c>
      <c r="D168" s="78"/>
      <c r="E168" s="78"/>
      <c r="F168" s="78"/>
      <c r="G168" s="78"/>
      <c r="H168" s="78"/>
      <c r="I168" s="78"/>
      <c r="J168" s="78"/>
      <c r="K168" s="78"/>
      <c r="L168" s="78"/>
      <c r="M168" s="79"/>
      <c r="N168" s="5"/>
    </row>
    <row r="169" spans="1:14" s="10" customFormat="1" ht="178.5" customHeight="1" x14ac:dyDescent="0.2">
      <c r="A169" s="22" t="s">
        <v>125</v>
      </c>
      <c r="B169" s="28" t="s">
        <v>64</v>
      </c>
      <c r="C169" s="18" t="s">
        <v>113</v>
      </c>
      <c r="D169" s="7">
        <f>SUM(D170+D171+D172+D173)</f>
        <v>618451.85100000002</v>
      </c>
      <c r="E169" s="7">
        <f t="shared" ref="E169:L169" si="70">SUM(E170+E171+E172+E173)</f>
        <v>74515.870999999999</v>
      </c>
      <c r="F169" s="7">
        <f t="shared" si="70"/>
        <v>77705.14</v>
      </c>
      <c r="G169" s="7">
        <f t="shared" si="70"/>
        <v>77705.14</v>
      </c>
      <c r="H169" s="7">
        <f t="shared" si="70"/>
        <v>77705.14</v>
      </c>
      <c r="I169" s="42">
        <f t="shared" si="70"/>
        <v>77705.14</v>
      </c>
      <c r="J169" s="42">
        <f t="shared" si="70"/>
        <v>77705.14</v>
      </c>
      <c r="K169" s="42">
        <f t="shared" si="70"/>
        <v>77705.14</v>
      </c>
      <c r="L169" s="7">
        <f t="shared" si="70"/>
        <v>77705.14</v>
      </c>
      <c r="M169" s="11" t="s">
        <v>131</v>
      </c>
      <c r="N169" s="5"/>
    </row>
    <row r="170" spans="1:14" s="10" customFormat="1" ht="15.75" x14ac:dyDescent="0.2">
      <c r="A170" s="22"/>
      <c r="B170" s="4" t="s">
        <v>16</v>
      </c>
      <c r="C170" s="16"/>
      <c r="D170" s="6">
        <f>SUM(E170:L170)</f>
        <v>0</v>
      </c>
      <c r="E170" s="6">
        <v>0</v>
      </c>
      <c r="F170" s="6">
        <v>0</v>
      </c>
      <c r="G170" s="6">
        <v>0</v>
      </c>
      <c r="H170" s="6">
        <v>0</v>
      </c>
      <c r="I170" s="38">
        <v>0</v>
      </c>
      <c r="J170" s="38">
        <v>0</v>
      </c>
      <c r="K170" s="38">
        <v>0</v>
      </c>
      <c r="L170" s="6">
        <v>0</v>
      </c>
      <c r="M170" s="11"/>
      <c r="N170" s="5"/>
    </row>
    <row r="171" spans="1:14" s="10" customFormat="1" ht="15.75" x14ac:dyDescent="0.2">
      <c r="A171" s="22"/>
      <c r="B171" s="4" t="s">
        <v>17</v>
      </c>
      <c r="C171" s="16"/>
      <c r="D171" s="6">
        <f>SUM(E171:L171)</f>
        <v>0</v>
      </c>
      <c r="E171" s="6">
        <v>0</v>
      </c>
      <c r="F171" s="6">
        <v>0</v>
      </c>
      <c r="G171" s="6">
        <v>0</v>
      </c>
      <c r="H171" s="6">
        <v>0</v>
      </c>
      <c r="I171" s="38">
        <v>0</v>
      </c>
      <c r="J171" s="38">
        <v>0</v>
      </c>
      <c r="K171" s="38">
        <v>0</v>
      </c>
      <c r="L171" s="6">
        <v>0</v>
      </c>
      <c r="M171" s="11"/>
      <c r="N171" s="5"/>
    </row>
    <row r="172" spans="1:14" s="10" customFormat="1" ht="15.75" x14ac:dyDescent="0.2">
      <c r="A172" s="22"/>
      <c r="B172" s="4" t="s">
        <v>18</v>
      </c>
      <c r="C172" s="16"/>
      <c r="D172" s="6">
        <f>SUM(E172:L172)</f>
        <v>618451.85100000002</v>
      </c>
      <c r="E172" s="7">
        <v>74515.870999999999</v>
      </c>
      <c r="F172" s="7">
        <v>77705.14</v>
      </c>
      <c r="G172" s="7">
        <v>77705.14</v>
      </c>
      <c r="H172" s="7">
        <v>77705.14</v>
      </c>
      <c r="I172" s="7">
        <v>77705.14</v>
      </c>
      <c r="J172" s="7">
        <v>77705.14</v>
      </c>
      <c r="K172" s="7">
        <v>77705.14</v>
      </c>
      <c r="L172" s="7">
        <v>77705.14</v>
      </c>
      <c r="M172" s="11"/>
      <c r="N172" s="5"/>
    </row>
    <row r="173" spans="1:14" s="10" customFormat="1" ht="15.75" x14ac:dyDescent="0.2">
      <c r="A173" s="22"/>
      <c r="B173" s="4" t="s">
        <v>19</v>
      </c>
      <c r="C173" s="16"/>
      <c r="D173" s="6">
        <f>SUM(E173:L173)</f>
        <v>0</v>
      </c>
      <c r="E173" s="6">
        <v>0</v>
      </c>
      <c r="F173" s="6">
        <v>0</v>
      </c>
      <c r="G173" s="6">
        <v>0</v>
      </c>
      <c r="H173" s="6">
        <v>0</v>
      </c>
      <c r="I173" s="38">
        <v>0</v>
      </c>
      <c r="J173" s="38">
        <v>0</v>
      </c>
      <c r="K173" s="38">
        <v>0</v>
      </c>
      <c r="L173" s="6">
        <v>0</v>
      </c>
      <c r="M173" s="11"/>
      <c r="N173" s="5"/>
    </row>
    <row r="174" spans="1:14" s="62" customFormat="1" ht="267" customHeight="1" x14ac:dyDescent="0.2">
      <c r="A174" s="66" t="s">
        <v>126</v>
      </c>
      <c r="B174" s="64" t="s">
        <v>66</v>
      </c>
      <c r="C174" s="67" t="s">
        <v>113</v>
      </c>
      <c r="D174" s="42">
        <f t="shared" ref="D174:L174" si="71">SUM(D175+D176+D177+D178)</f>
        <v>1005</v>
      </c>
      <c r="E174" s="42">
        <f t="shared" si="71"/>
        <v>335</v>
      </c>
      <c r="F174" s="42">
        <f t="shared" si="71"/>
        <v>335</v>
      </c>
      <c r="G174" s="42">
        <f t="shared" si="71"/>
        <v>335</v>
      </c>
      <c r="H174" s="42">
        <f t="shared" si="71"/>
        <v>0</v>
      </c>
      <c r="I174" s="42">
        <f t="shared" si="71"/>
        <v>0</v>
      </c>
      <c r="J174" s="42">
        <f t="shared" si="71"/>
        <v>0</v>
      </c>
      <c r="K174" s="42">
        <f t="shared" si="71"/>
        <v>0</v>
      </c>
      <c r="L174" s="42">
        <f t="shared" si="71"/>
        <v>0</v>
      </c>
      <c r="M174" s="43" t="s">
        <v>77</v>
      </c>
      <c r="N174" s="68"/>
    </row>
    <row r="175" spans="1:14" s="62" customFormat="1" ht="15.75" x14ac:dyDescent="0.2">
      <c r="A175" s="66"/>
      <c r="B175" s="59" t="s">
        <v>16</v>
      </c>
      <c r="C175" s="69"/>
      <c r="D175" s="38">
        <f>SUM(E175:L175)</f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43"/>
      <c r="N175" s="68"/>
    </row>
    <row r="176" spans="1:14" s="62" customFormat="1" ht="15.75" x14ac:dyDescent="0.2">
      <c r="A176" s="66"/>
      <c r="B176" s="59" t="s">
        <v>17</v>
      </c>
      <c r="C176" s="69"/>
      <c r="D176" s="38">
        <f>SUM(E176:L176)</f>
        <v>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43"/>
      <c r="N176" s="68"/>
    </row>
    <row r="177" spans="1:14" s="62" customFormat="1" ht="15.75" x14ac:dyDescent="0.2">
      <c r="A177" s="66"/>
      <c r="B177" s="59" t="s">
        <v>18</v>
      </c>
      <c r="C177" s="69"/>
      <c r="D177" s="38">
        <f>SUM(E177:L177)</f>
        <v>1005</v>
      </c>
      <c r="E177" s="42">
        <v>335</v>
      </c>
      <c r="F177" s="42">
        <v>335</v>
      </c>
      <c r="G177" s="42">
        <v>335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3"/>
      <c r="N177" s="68"/>
    </row>
    <row r="178" spans="1:14" s="10" customFormat="1" ht="15.75" x14ac:dyDescent="0.2">
      <c r="A178" s="22"/>
      <c r="B178" s="4" t="s">
        <v>19</v>
      </c>
      <c r="C178" s="16"/>
      <c r="D178" s="6">
        <f>SUM(E178:L178)</f>
        <v>0</v>
      </c>
      <c r="E178" s="6">
        <v>0</v>
      </c>
      <c r="F178" s="6">
        <v>0</v>
      </c>
      <c r="G178" s="6">
        <v>0</v>
      </c>
      <c r="H178" s="6">
        <v>0</v>
      </c>
      <c r="I178" s="38">
        <v>0</v>
      </c>
      <c r="J178" s="38">
        <v>0</v>
      </c>
      <c r="K178" s="38">
        <v>0</v>
      </c>
      <c r="L178" s="6">
        <v>0</v>
      </c>
      <c r="M178" s="11"/>
      <c r="N178" s="5"/>
    </row>
    <row r="179" spans="1:14" s="10" customFormat="1" ht="79.5" customHeight="1" x14ac:dyDescent="0.2">
      <c r="A179" s="22" t="s">
        <v>127</v>
      </c>
      <c r="B179" s="70" t="s">
        <v>128</v>
      </c>
      <c r="C179" s="18" t="s">
        <v>129</v>
      </c>
      <c r="D179" s="7">
        <f t="shared" ref="D179:L179" si="72">SUM(D180:D183)</f>
        <v>6000</v>
      </c>
      <c r="E179" s="7">
        <f t="shared" si="72"/>
        <v>6000</v>
      </c>
      <c r="F179" s="7">
        <f t="shared" si="72"/>
        <v>0</v>
      </c>
      <c r="G179" s="7">
        <f t="shared" si="72"/>
        <v>0</v>
      </c>
      <c r="H179" s="7">
        <f t="shared" si="72"/>
        <v>0</v>
      </c>
      <c r="I179" s="7">
        <f t="shared" si="72"/>
        <v>0</v>
      </c>
      <c r="J179" s="7">
        <f t="shared" si="72"/>
        <v>0</v>
      </c>
      <c r="K179" s="7">
        <f t="shared" si="72"/>
        <v>0</v>
      </c>
      <c r="L179" s="7">
        <f t="shared" si="72"/>
        <v>0</v>
      </c>
      <c r="M179" s="11" t="s">
        <v>77</v>
      </c>
      <c r="N179" s="5"/>
    </row>
    <row r="180" spans="1:14" s="10" customFormat="1" ht="15.75" x14ac:dyDescent="0.2">
      <c r="A180" s="22"/>
      <c r="B180" s="63" t="s">
        <v>16</v>
      </c>
      <c r="C180" s="16"/>
      <c r="D180" s="6">
        <f>SUM(E180:L180)</f>
        <v>0</v>
      </c>
      <c r="E180" s="6">
        <v>0</v>
      </c>
      <c r="F180" s="6">
        <v>0</v>
      </c>
      <c r="G180" s="6">
        <v>0</v>
      </c>
      <c r="H180" s="6">
        <v>0</v>
      </c>
      <c r="I180" s="38">
        <v>0</v>
      </c>
      <c r="J180" s="38">
        <v>0</v>
      </c>
      <c r="K180" s="38">
        <v>0</v>
      </c>
      <c r="L180" s="6">
        <v>0</v>
      </c>
      <c r="M180" s="11"/>
      <c r="N180" s="5"/>
    </row>
    <row r="181" spans="1:14" s="10" customFormat="1" ht="15.75" x14ac:dyDescent="0.2">
      <c r="A181" s="22"/>
      <c r="B181" s="63" t="s">
        <v>17</v>
      </c>
      <c r="C181" s="16"/>
      <c r="D181" s="6">
        <f>SUM(E181:L181)</f>
        <v>0</v>
      </c>
      <c r="E181" s="6">
        <v>0</v>
      </c>
      <c r="F181" s="6">
        <v>0</v>
      </c>
      <c r="G181" s="6">
        <v>0</v>
      </c>
      <c r="H181" s="6">
        <v>0</v>
      </c>
      <c r="I181" s="38">
        <v>0</v>
      </c>
      <c r="J181" s="38">
        <v>0</v>
      </c>
      <c r="K181" s="38">
        <v>0</v>
      </c>
      <c r="L181" s="6">
        <v>0</v>
      </c>
      <c r="M181" s="11"/>
      <c r="N181" s="5"/>
    </row>
    <row r="182" spans="1:14" s="10" customFormat="1" ht="15.75" x14ac:dyDescent="0.2">
      <c r="A182" s="22"/>
      <c r="B182" s="63" t="s">
        <v>18</v>
      </c>
      <c r="C182" s="16"/>
      <c r="D182" s="6">
        <f>SUM(E182:L182)</f>
        <v>6000</v>
      </c>
      <c r="E182" s="6">
        <v>6000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1"/>
      <c r="N182" s="5"/>
    </row>
    <row r="183" spans="1:14" s="10" customFormat="1" ht="15.75" x14ac:dyDescent="0.2">
      <c r="A183" s="22"/>
      <c r="B183" s="63" t="s">
        <v>39</v>
      </c>
      <c r="C183" s="16"/>
      <c r="D183" s="6">
        <f>SUM(E183:L183)</f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38">
        <v>0</v>
      </c>
      <c r="L183" s="6">
        <v>0</v>
      </c>
      <c r="M183" s="11"/>
      <c r="N183" s="5"/>
    </row>
    <row r="184" spans="1:14" s="10" customFormat="1" ht="15.75" x14ac:dyDescent="0.25">
      <c r="A184" s="22"/>
      <c r="B184" s="4"/>
      <c r="C184" s="80" t="s">
        <v>143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2"/>
      <c r="N184" s="5"/>
    </row>
    <row r="185" spans="1:14" s="10" customFormat="1" ht="173.25" customHeight="1" x14ac:dyDescent="0.2">
      <c r="A185" s="22" t="s">
        <v>115</v>
      </c>
      <c r="B185" s="64" t="s">
        <v>67</v>
      </c>
      <c r="C185" s="18" t="s">
        <v>113</v>
      </c>
      <c r="D185" s="6">
        <f>SUM(D186:D189)</f>
        <v>18000</v>
      </c>
      <c r="E185" s="6">
        <f t="shared" ref="E185:L185" si="73">SUM(E186:E189)</f>
        <v>6000</v>
      </c>
      <c r="F185" s="6">
        <f t="shared" si="73"/>
        <v>6000</v>
      </c>
      <c r="G185" s="6">
        <f t="shared" si="73"/>
        <v>6000</v>
      </c>
      <c r="H185" s="6">
        <f t="shared" si="73"/>
        <v>0</v>
      </c>
      <c r="I185" s="6">
        <f t="shared" si="73"/>
        <v>0</v>
      </c>
      <c r="J185" s="6">
        <f t="shared" si="73"/>
        <v>0</v>
      </c>
      <c r="K185" s="6">
        <f t="shared" si="73"/>
        <v>0</v>
      </c>
      <c r="L185" s="6">
        <f t="shared" si="73"/>
        <v>0</v>
      </c>
      <c r="M185" s="11" t="s">
        <v>81</v>
      </c>
      <c r="N185" s="5"/>
    </row>
    <row r="186" spans="1:14" s="10" customFormat="1" ht="15.75" x14ac:dyDescent="0.2">
      <c r="A186" s="22"/>
      <c r="B186" s="4" t="s">
        <v>16</v>
      </c>
      <c r="C186" s="16"/>
      <c r="D186" s="6">
        <f>SUM(E186:L186)</f>
        <v>0</v>
      </c>
      <c r="E186" s="6">
        <v>0</v>
      </c>
      <c r="F186" s="6">
        <v>0</v>
      </c>
      <c r="G186" s="6">
        <v>0</v>
      </c>
      <c r="H186" s="6">
        <v>0</v>
      </c>
      <c r="I186" s="38">
        <v>0</v>
      </c>
      <c r="J186" s="38">
        <v>0</v>
      </c>
      <c r="K186" s="38">
        <v>0</v>
      </c>
      <c r="L186" s="6">
        <v>0</v>
      </c>
      <c r="M186" s="11"/>
      <c r="N186" s="5"/>
    </row>
    <row r="187" spans="1:14" s="10" customFormat="1" ht="15.75" x14ac:dyDescent="0.2">
      <c r="A187" s="22"/>
      <c r="B187" s="4" t="s">
        <v>17</v>
      </c>
      <c r="C187" s="16"/>
      <c r="D187" s="6">
        <f>SUM(E187:L187)</f>
        <v>0</v>
      </c>
      <c r="E187" s="6">
        <v>0</v>
      </c>
      <c r="F187" s="6">
        <v>0</v>
      </c>
      <c r="G187" s="6">
        <v>0</v>
      </c>
      <c r="H187" s="6">
        <v>0</v>
      </c>
      <c r="I187" s="38">
        <v>0</v>
      </c>
      <c r="J187" s="38">
        <v>0</v>
      </c>
      <c r="K187" s="38">
        <v>0</v>
      </c>
      <c r="L187" s="6">
        <v>0</v>
      </c>
      <c r="M187" s="11"/>
      <c r="N187" s="5"/>
    </row>
    <row r="188" spans="1:14" s="10" customFormat="1" ht="15.75" x14ac:dyDescent="0.2">
      <c r="A188" s="22"/>
      <c r="B188" s="4" t="s">
        <v>18</v>
      </c>
      <c r="C188" s="16"/>
      <c r="D188" s="6">
        <f>SUM(E188:L188)</f>
        <v>18000</v>
      </c>
      <c r="E188" s="6">
        <v>6000</v>
      </c>
      <c r="F188" s="6">
        <v>6000</v>
      </c>
      <c r="G188" s="6">
        <v>6000</v>
      </c>
      <c r="H188" s="6">
        <v>0</v>
      </c>
      <c r="I188" s="38">
        <v>0</v>
      </c>
      <c r="J188" s="38">
        <v>0</v>
      </c>
      <c r="K188" s="38">
        <v>0</v>
      </c>
      <c r="L188" s="6">
        <v>0</v>
      </c>
      <c r="M188" s="11"/>
      <c r="N188" s="5"/>
    </row>
    <row r="189" spans="1:14" s="10" customFormat="1" ht="15.75" x14ac:dyDescent="0.2">
      <c r="A189" s="22"/>
      <c r="B189" s="4" t="s">
        <v>19</v>
      </c>
      <c r="C189" s="16"/>
      <c r="D189" s="6">
        <f>SUM(E189:L189)</f>
        <v>0</v>
      </c>
      <c r="E189" s="6">
        <v>0</v>
      </c>
      <c r="F189" s="6">
        <v>0</v>
      </c>
      <c r="G189" s="6">
        <v>0</v>
      </c>
      <c r="H189" s="6">
        <v>0</v>
      </c>
      <c r="I189" s="38">
        <v>0</v>
      </c>
      <c r="J189" s="38">
        <v>0</v>
      </c>
      <c r="K189" s="38">
        <v>0</v>
      </c>
      <c r="L189" s="6">
        <v>0</v>
      </c>
      <c r="M189" s="11"/>
      <c r="N189" s="5"/>
    </row>
    <row r="190" spans="1:14" s="10" customFormat="1" ht="78.75" x14ac:dyDescent="0.2">
      <c r="A190" s="45" t="s">
        <v>68</v>
      </c>
      <c r="B190" s="46" t="s">
        <v>69</v>
      </c>
      <c r="C190" s="47"/>
      <c r="D190" s="48">
        <f>SUM(D191:D194)</f>
        <v>5822.4141600000003</v>
      </c>
      <c r="E190" s="48">
        <f t="shared" ref="E190:L190" si="74">SUM(E191:E194)</f>
        <v>727.80177000000003</v>
      </c>
      <c r="F190" s="48">
        <f t="shared" si="74"/>
        <v>727.80177000000003</v>
      </c>
      <c r="G190" s="48">
        <f t="shared" si="74"/>
        <v>727.80177000000003</v>
      </c>
      <c r="H190" s="48">
        <f t="shared" si="74"/>
        <v>727.80177000000003</v>
      </c>
      <c r="I190" s="48">
        <f t="shared" si="74"/>
        <v>727.80177000000003</v>
      </c>
      <c r="J190" s="48">
        <f t="shared" si="74"/>
        <v>727.80177000000003</v>
      </c>
      <c r="K190" s="48">
        <f t="shared" si="74"/>
        <v>727.80177000000003</v>
      </c>
      <c r="L190" s="48">
        <f t="shared" si="74"/>
        <v>727.80177000000003</v>
      </c>
      <c r="M190" s="49"/>
      <c r="N190" s="5"/>
    </row>
    <row r="191" spans="1:14" s="10" customFormat="1" ht="15.75" x14ac:dyDescent="0.2">
      <c r="A191" s="22"/>
      <c r="B191" s="4" t="s">
        <v>16</v>
      </c>
      <c r="C191" s="16"/>
      <c r="D191" s="6">
        <f>SUM(D196+D201+D206)</f>
        <v>0</v>
      </c>
      <c r="E191" s="6">
        <f t="shared" ref="E191:L193" si="75">SUM(E196+E201+E206)</f>
        <v>0</v>
      </c>
      <c r="F191" s="6">
        <f t="shared" si="75"/>
        <v>0</v>
      </c>
      <c r="G191" s="6">
        <f t="shared" si="75"/>
        <v>0</v>
      </c>
      <c r="H191" s="6">
        <f t="shared" si="75"/>
        <v>0</v>
      </c>
      <c r="I191" s="38">
        <f t="shared" si="75"/>
        <v>0</v>
      </c>
      <c r="J191" s="38">
        <f t="shared" si="75"/>
        <v>0</v>
      </c>
      <c r="K191" s="38">
        <f t="shared" si="75"/>
        <v>0</v>
      </c>
      <c r="L191" s="6">
        <f t="shared" si="75"/>
        <v>0</v>
      </c>
      <c r="M191" s="11"/>
      <c r="N191" s="5"/>
    </row>
    <row r="192" spans="1:14" s="10" customFormat="1" ht="15.75" x14ac:dyDescent="0.2">
      <c r="A192" s="22"/>
      <c r="B192" s="4" t="s">
        <v>17</v>
      </c>
      <c r="C192" s="16"/>
      <c r="D192" s="6">
        <f>SUM(D197+D202+D207)</f>
        <v>0</v>
      </c>
      <c r="E192" s="6">
        <f t="shared" si="75"/>
        <v>0</v>
      </c>
      <c r="F192" s="6">
        <f t="shared" si="75"/>
        <v>0</v>
      </c>
      <c r="G192" s="6">
        <f t="shared" si="75"/>
        <v>0</v>
      </c>
      <c r="H192" s="6">
        <f t="shared" si="75"/>
        <v>0</v>
      </c>
      <c r="I192" s="38">
        <f t="shared" si="75"/>
        <v>0</v>
      </c>
      <c r="J192" s="38">
        <f t="shared" si="75"/>
        <v>0</v>
      </c>
      <c r="K192" s="38">
        <f t="shared" si="75"/>
        <v>0</v>
      </c>
      <c r="L192" s="6">
        <f t="shared" si="75"/>
        <v>0</v>
      </c>
      <c r="M192" s="11"/>
      <c r="N192" s="5"/>
    </row>
    <row r="193" spans="1:14" s="10" customFormat="1" ht="15.75" x14ac:dyDescent="0.2">
      <c r="A193" s="22"/>
      <c r="B193" s="4" t="s">
        <v>18</v>
      </c>
      <c r="C193" s="16"/>
      <c r="D193" s="6">
        <f>SUM(D198+D203+D208)</f>
        <v>5822.4141600000003</v>
      </c>
      <c r="E193" s="6">
        <f t="shared" si="75"/>
        <v>727.80177000000003</v>
      </c>
      <c r="F193" s="6">
        <f t="shared" si="75"/>
        <v>727.80177000000003</v>
      </c>
      <c r="G193" s="6">
        <f t="shared" si="75"/>
        <v>727.80177000000003</v>
      </c>
      <c r="H193" s="6">
        <f t="shared" si="75"/>
        <v>727.80177000000003</v>
      </c>
      <c r="I193" s="38">
        <f t="shared" si="75"/>
        <v>727.80177000000003</v>
      </c>
      <c r="J193" s="38">
        <f t="shared" si="75"/>
        <v>727.80177000000003</v>
      </c>
      <c r="K193" s="38">
        <f t="shared" si="75"/>
        <v>727.80177000000003</v>
      </c>
      <c r="L193" s="6">
        <f t="shared" si="75"/>
        <v>727.80177000000003</v>
      </c>
      <c r="M193" s="11"/>
      <c r="N193" s="5"/>
    </row>
    <row r="194" spans="1:14" s="10" customFormat="1" ht="15.75" x14ac:dyDescent="0.2">
      <c r="A194" s="22"/>
      <c r="B194" s="4" t="s">
        <v>19</v>
      </c>
      <c r="C194" s="16"/>
      <c r="D194" s="6">
        <f t="shared" ref="D194:L194" si="76">SUM(D199+D204+D209)</f>
        <v>0</v>
      </c>
      <c r="E194" s="6">
        <f t="shared" si="76"/>
        <v>0</v>
      </c>
      <c r="F194" s="6">
        <f t="shared" si="76"/>
        <v>0</v>
      </c>
      <c r="G194" s="6">
        <f t="shared" si="76"/>
        <v>0</v>
      </c>
      <c r="H194" s="6">
        <f t="shared" si="76"/>
        <v>0</v>
      </c>
      <c r="I194" s="38">
        <f t="shared" si="76"/>
        <v>0</v>
      </c>
      <c r="J194" s="38">
        <f t="shared" si="76"/>
        <v>0</v>
      </c>
      <c r="K194" s="38">
        <f t="shared" si="76"/>
        <v>0</v>
      </c>
      <c r="L194" s="6">
        <f t="shared" si="76"/>
        <v>0</v>
      </c>
      <c r="M194" s="11"/>
      <c r="N194" s="5"/>
    </row>
    <row r="195" spans="1:14" s="10" customFormat="1" ht="47.25" x14ac:dyDescent="0.2">
      <c r="A195" s="22" t="s">
        <v>70</v>
      </c>
      <c r="B195" s="23" t="s">
        <v>29</v>
      </c>
      <c r="C195" s="16"/>
      <c r="D195" s="6">
        <f>SUM(D196+D197+D198+D199)</f>
        <v>0</v>
      </c>
      <c r="E195" s="6">
        <f t="shared" ref="E195:L195" si="77">SUM(E196+E197+E198+E199)</f>
        <v>0</v>
      </c>
      <c r="F195" s="6">
        <f t="shared" si="77"/>
        <v>0</v>
      </c>
      <c r="G195" s="6">
        <f t="shared" si="77"/>
        <v>0</v>
      </c>
      <c r="H195" s="6">
        <f t="shared" si="77"/>
        <v>0</v>
      </c>
      <c r="I195" s="38">
        <f t="shared" si="77"/>
        <v>0</v>
      </c>
      <c r="J195" s="38">
        <f t="shared" si="77"/>
        <v>0</v>
      </c>
      <c r="K195" s="38">
        <f t="shared" si="77"/>
        <v>0</v>
      </c>
      <c r="L195" s="6">
        <f t="shared" si="77"/>
        <v>0</v>
      </c>
      <c r="M195" s="11"/>
      <c r="N195" s="5"/>
    </row>
    <row r="196" spans="1:14" s="10" customFormat="1" ht="15.75" x14ac:dyDescent="0.2">
      <c r="A196" s="22"/>
      <c r="B196" s="4" t="s">
        <v>16</v>
      </c>
      <c r="C196" s="16"/>
      <c r="D196" s="6">
        <f>SUM(E196:L196)</f>
        <v>0</v>
      </c>
      <c r="E196" s="6">
        <v>0</v>
      </c>
      <c r="F196" s="6">
        <v>0</v>
      </c>
      <c r="G196" s="6">
        <v>0</v>
      </c>
      <c r="H196" s="6">
        <v>0</v>
      </c>
      <c r="I196" s="38">
        <v>0</v>
      </c>
      <c r="J196" s="38">
        <v>0</v>
      </c>
      <c r="K196" s="38">
        <v>0</v>
      </c>
      <c r="L196" s="6">
        <v>0</v>
      </c>
      <c r="M196" s="11"/>
      <c r="N196" s="5"/>
    </row>
    <row r="197" spans="1:14" s="10" customFormat="1" ht="15.75" x14ac:dyDescent="0.2">
      <c r="A197" s="22"/>
      <c r="B197" s="4" t="s">
        <v>17</v>
      </c>
      <c r="C197" s="16"/>
      <c r="D197" s="6">
        <f>SUM(E197:L197)</f>
        <v>0</v>
      </c>
      <c r="E197" s="6">
        <v>0</v>
      </c>
      <c r="F197" s="6">
        <v>0</v>
      </c>
      <c r="G197" s="6">
        <v>0</v>
      </c>
      <c r="H197" s="6">
        <v>0</v>
      </c>
      <c r="I197" s="38">
        <v>0</v>
      </c>
      <c r="J197" s="38">
        <v>0</v>
      </c>
      <c r="K197" s="38">
        <v>0</v>
      </c>
      <c r="L197" s="6">
        <v>0</v>
      </c>
      <c r="M197" s="11"/>
      <c r="N197" s="5"/>
    </row>
    <row r="198" spans="1:14" s="10" customFormat="1" ht="15.75" x14ac:dyDescent="0.2">
      <c r="A198" s="22"/>
      <c r="B198" s="4" t="s">
        <v>18</v>
      </c>
      <c r="C198" s="16"/>
      <c r="D198" s="6">
        <f>SUM(E198:L198)</f>
        <v>0</v>
      </c>
      <c r="E198" s="6">
        <v>0</v>
      </c>
      <c r="F198" s="6">
        <v>0</v>
      </c>
      <c r="G198" s="6">
        <v>0</v>
      </c>
      <c r="H198" s="6">
        <v>0</v>
      </c>
      <c r="I198" s="38">
        <v>0</v>
      </c>
      <c r="J198" s="38">
        <v>0</v>
      </c>
      <c r="K198" s="38">
        <v>0</v>
      </c>
      <c r="L198" s="6">
        <v>0</v>
      </c>
      <c r="M198" s="11"/>
      <c r="N198" s="5"/>
    </row>
    <row r="199" spans="1:14" s="10" customFormat="1" ht="15.75" x14ac:dyDescent="0.2">
      <c r="A199" s="22"/>
      <c r="B199" s="4" t="s">
        <v>19</v>
      </c>
      <c r="C199" s="16"/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38">
        <v>0</v>
      </c>
      <c r="J199" s="38">
        <v>0</v>
      </c>
      <c r="K199" s="38">
        <v>0</v>
      </c>
      <c r="L199" s="6">
        <v>0</v>
      </c>
      <c r="M199" s="11"/>
      <c r="N199" s="5"/>
    </row>
    <row r="200" spans="1:14" s="10" customFormat="1" ht="63" x14ac:dyDescent="0.2">
      <c r="A200" s="22" t="s">
        <v>71</v>
      </c>
      <c r="B200" s="23" t="s">
        <v>31</v>
      </c>
      <c r="C200" s="16"/>
      <c r="D200" s="6">
        <f>SUM(D201+D202+D203+D204)</f>
        <v>0</v>
      </c>
      <c r="E200" s="6">
        <f>SUM(E201+E202+E203+E204)</f>
        <v>0</v>
      </c>
      <c r="F200" s="6">
        <f t="shared" ref="F200:L200" si="78">SUM(F201+F202+F203+F204)</f>
        <v>0</v>
      </c>
      <c r="G200" s="6">
        <f t="shared" si="78"/>
        <v>0</v>
      </c>
      <c r="H200" s="6">
        <f t="shared" si="78"/>
        <v>0</v>
      </c>
      <c r="I200" s="38">
        <f t="shared" si="78"/>
        <v>0</v>
      </c>
      <c r="J200" s="38">
        <f t="shared" si="78"/>
        <v>0</v>
      </c>
      <c r="K200" s="38">
        <f t="shared" si="78"/>
        <v>0</v>
      </c>
      <c r="L200" s="6">
        <f t="shared" si="78"/>
        <v>0</v>
      </c>
      <c r="M200" s="11"/>
      <c r="N200" s="5"/>
    </row>
    <row r="201" spans="1:14" s="10" customFormat="1" ht="15.75" x14ac:dyDescent="0.2">
      <c r="A201" s="22"/>
      <c r="B201" s="4" t="s">
        <v>16</v>
      </c>
      <c r="C201" s="16"/>
      <c r="D201" s="6">
        <f>SUM(E201:L201)</f>
        <v>0</v>
      </c>
      <c r="E201" s="6">
        <v>0</v>
      </c>
      <c r="F201" s="6">
        <v>0</v>
      </c>
      <c r="G201" s="6">
        <v>0</v>
      </c>
      <c r="H201" s="6">
        <v>0</v>
      </c>
      <c r="I201" s="38">
        <v>0</v>
      </c>
      <c r="J201" s="38">
        <v>0</v>
      </c>
      <c r="K201" s="38">
        <v>0</v>
      </c>
      <c r="L201" s="6">
        <v>0</v>
      </c>
      <c r="M201" s="11"/>
      <c r="N201" s="5"/>
    </row>
    <row r="202" spans="1:14" s="10" customFormat="1" ht="15.75" x14ac:dyDescent="0.2">
      <c r="A202" s="22"/>
      <c r="B202" s="4" t="s">
        <v>17</v>
      </c>
      <c r="C202" s="16"/>
      <c r="D202" s="6">
        <f>SUM(E202:L202)</f>
        <v>0</v>
      </c>
      <c r="E202" s="6">
        <v>0</v>
      </c>
      <c r="F202" s="6">
        <v>0</v>
      </c>
      <c r="G202" s="6">
        <v>0</v>
      </c>
      <c r="H202" s="6">
        <v>0</v>
      </c>
      <c r="I202" s="38">
        <v>0</v>
      </c>
      <c r="J202" s="38">
        <v>0</v>
      </c>
      <c r="K202" s="38">
        <v>0</v>
      </c>
      <c r="L202" s="6">
        <v>0</v>
      </c>
      <c r="M202" s="11"/>
      <c r="N202" s="5"/>
    </row>
    <row r="203" spans="1:14" s="10" customFormat="1" ht="15.75" x14ac:dyDescent="0.2">
      <c r="A203" s="22"/>
      <c r="B203" s="4" t="s">
        <v>18</v>
      </c>
      <c r="C203" s="16"/>
      <c r="D203" s="6">
        <f>SUM(E203:L203)</f>
        <v>0</v>
      </c>
      <c r="E203" s="6">
        <v>0</v>
      </c>
      <c r="F203" s="6">
        <v>0</v>
      </c>
      <c r="G203" s="6">
        <v>0</v>
      </c>
      <c r="H203" s="6">
        <v>0</v>
      </c>
      <c r="I203" s="38">
        <v>0</v>
      </c>
      <c r="J203" s="38">
        <v>0</v>
      </c>
      <c r="K203" s="38">
        <v>0</v>
      </c>
      <c r="L203" s="6">
        <v>0</v>
      </c>
      <c r="M203" s="11"/>
      <c r="N203" s="5"/>
    </row>
    <row r="204" spans="1:14" s="10" customFormat="1" ht="15.75" x14ac:dyDescent="0.2">
      <c r="A204" s="22"/>
      <c r="B204" s="4" t="s">
        <v>19</v>
      </c>
      <c r="C204" s="16"/>
      <c r="D204" s="6">
        <f>SUM(E204:L204)</f>
        <v>0</v>
      </c>
      <c r="E204" s="6">
        <v>0</v>
      </c>
      <c r="F204" s="6">
        <v>0</v>
      </c>
      <c r="G204" s="6">
        <v>0</v>
      </c>
      <c r="H204" s="6">
        <v>0</v>
      </c>
      <c r="I204" s="38">
        <v>0</v>
      </c>
      <c r="J204" s="38">
        <v>0</v>
      </c>
      <c r="K204" s="38">
        <v>0</v>
      </c>
      <c r="L204" s="6">
        <v>0</v>
      </c>
      <c r="M204" s="11"/>
      <c r="N204" s="5"/>
    </row>
    <row r="205" spans="1:14" s="10" customFormat="1" ht="31.5" x14ac:dyDescent="0.2">
      <c r="A205" s="22" t="s">
        <v>72</v>
      </c>
      <c r="B205" s="23" t="s">
        <v>73</v>
      </c>
      <c r="C205" s="16"/>
      <c r="D205" s="6">
        <f t="shared" ref="D205:H205" si="79">SUM(D206+D207+D208+D209)</f>
        <v>5822.4141600000003</v>
      </c>
      <c r="E205" s="6">
        <f>SUM(E206+E207+E208+E209)</f>
        <v>727.80177000000003</v>
      </c>
      <c r="F205" s="6">
        <f t="shared" si="79"/>
        <v>727.80177000000003</v>
      </c>
      <c r="G205" s="6">
        <f t="shared" si="79"/>
        <v>727.80177000000003</v>
      </c>
      <c r="H205" s="6">
        <f t="shared" si="79"/>
        <v>727.80177000000003</v>
      </c>
      <c r="I205" s="38">
        <f>SUM(I206+I207+I208+I209)</f>
        <v>727.80177000000003</v>
      </c>
      <c r="J205" s="38">
        <f t="shared" ref="J205:L205" si="80">SUM(J206+J207+J208+J209)</f>
        <v>727.80177000000003</v>
      </c>
      <c r="K205" s="38">
        <f t="shared" si="80"/>
        <v>727.80177000000003</v>
      </c>
      <c r="L205" s="6">
        <f t="shared" si="80"/>
        <v>727.80177000000003</v>
      </c>
      <c r="M205" s="11"/>
      <c r="N205" s="5"/>
    </row>
    <row r="206" spans="1:14" s="10" customFormat="1" ht="15.75" x14ac:dyDescent="0.2">
      <c r="A206" s="22"/>
      <c r="B206" s="4" t="s">
        <v>16</v>
      </c>
      <c r="C206" s="16"/>
      <c r="D206" s="6">
        <f t="shared" ref="D206:L206" si="81">SUM(D213+D219+D225)</f>
        <v>0</v>
      </c>
      <c r="E206" s="6">
        <f t="shared" si="81"/>
        <v>0</v>
      </c>
      <c r="F206" s="6">
        <f t="shared" si="81"/>
        <v>0</v>
      </c>
      <c r="G206" s="6">
        <f t="shared" si="81"/>
        <v>0</v>
      </c>
      <c r="H206" s="6">
        <f t="shared" si="81"/>
        <v>0</v>
      </c>
      <c r="I206" s="38">
        <f t="shared" si="81"/>
        <v>0</v>
      </c>
      <c r="J206" s="38">
        <f t="shared" si="81"/>
        <v>0</v>
      </c>
      <c r="K206" s="38">
        <f t="shared" si="81"/>
        <v>0</v>
      </c>
      <c r="L206" s="6">
        <f t="shared" si="81"/>
        <v>0</v>
      </c>
      <c r="M206" s="11"/>
      <c r="N206" s="5"/>
    </row>
    <row r="207" spans="1:14" s="10" customFormat="1" ht="15.75" x14ac:dyDescent="0.2">
      <c r="A207" s="22"/>
      <c r="B207" s="4" t="s">
        <v>17</v>
      </c>
      <c r="C207" s="16"/>
      <c r="D207" s="6">
        <f t="shared" ref="D207:L207" si="82">SUM(D214+D220+D226)</f>
        <v>0</v>
      </c>
      <c r="E207" s="6">
        <f t="shared" si="82"/>
        <v>0</v>
      </c>
      <c r="F207" s="6">
        <f t="shared" si="82"/>
        <v>0</v>
      </c>
      <c r="G207" s="6">
        <f t="shared" si="82"/>
        <v>0</v>
      </c>
      <c r="H207" s="6">
        <f t="shared" si="82"/>
        <v>0</v>
      </c>
      <c r="I207" s="38">
        <f t="shared" si="82"/>
        <v>0</v>
      </c>
      <c r="J207" s="38">
        <f t="shared" si="82"/>
        <v>0</v>
      </c>
      <c r="K207" s="38">
        <f t="shared" si="82"/>
        <v>0</v>
      </c>
      <c r="L207" s="6">
        <f t="shared" si="82"/>
        <v>0</v>
      </c>
      <c r="M207" s="11"/>
      <c r="N207" s="5"/>
    </row>
    <row r="208" spans="1:14" s="10" customFormat="1" ht="15.75" x14ac:dyDescent="0.2">
      <c r="A208" s="22"/>
      <c r="B208" s="4" t="s">
        <v>18</v>
      </c>
      <c r="C208" s="16"/>
      <c r="D208" s="6">
        <f>SUM(D215+D221+D227+D233)</f>
        <v>5822.4141600000003</v>
      </c>
      <c r="E208" s="6">
        <f>SUM(E215+E221+E227+E233)</f>
        <v>727.80177000000003</v>
      </c>
      <c r="F208" s="6">
        <f t="shared" ref="F208:L208" si="83">SUM(F215+F221+F227+F233)</f>
        <v>727.80177000000003</v>
      </c>
      <c r="G208" s="6">
        <f t="shared" si="83"/>
        <v>727.80177000000003</v>
      </c>
      <c r="H208" s="6">
        <f t="shared" si="83"/>
        <v>727.80177000000003</v>
      </c>
      <c r="I208" s="6">
        <f t="shared" si="83"/>
        <v>727.80177000000003</v>
      </c>
      <c r="J208" s="6">
        <f t="shared" si="83"/>
        <v>727.80177000000003</v>
      </c>
      <c r="K208" s="6">
        <f t="shared" si="83"/>
        <v>727.80177000000003</v>
      </c>
      <c r="L208" s="6">
        <f t="shared" si="83"/>
        <v>727.80177000000003</v>
      </c>
      <c r="M208" s="11"/>
      <c r="N208" s="5"/>
    </row>
    <row r="209" spans="1:14" s="10" customFormat="1" ht="15.75" x14ac:dyDescent="0.2">
      <c r="A209" s="22"/>
      <c r="B209" s="4" t="s">
        <v>19</v>
      </c>
      <c r="C209" s="16"/>
      <c r="D209" s="6">
        <f t="shared" ref="D209:L209" si="84">SUM(D216+D222+D228)</f>
        <v>0</v>
      </c>
      <c r="E209" s="6">
        <f t="shared" si="84"/>
        <v>0</v>
      </c>
      <c r="F209" s="6">
        <f t="shared" si="84"/>
        <v>0</v>
      </c>
      <c r="G209" s="6">
        <f t="shared" si="84"/>
        <v>0</v>
      </c>
      <c r="H209" s="6">
        <f t="shared" si="84"/>
        <v>0</v>
      </c>
      <c r="I209" s="38">
        <f t="shared" si="84"/>
        <v>0</v>
      </c>
      <c r="J209" s="38">
        <f t="shared" si="84"/>
        <v>0</v>
      </c>
      <c r="K209" s="38">
        <f t="shared" si="84"/>
        <v>0</v>
      </c>
      <c r="L209" s="6">
        <f t="shared" si="84"/>
        <v>0</v>
      </c>
      <c r="M209" s="11"/>
      <c r="N209" s="5"/>
    </row>
    <row r="210" spans="1:14" s="10" customFormat="1" ht="15.75" x14ac:dyDescent="0.2">
      <c r="A210" s="22"/>
      <c r="B210" s="25"/>
      <c r="C210" s="77" t="s">
        <v>150</v>
      </c>
      <c r="D210" s="78"/>
      <c r="E210" s="78"/>
      <c r="F210" s="78"/>
      <c r="G210" s="78"/>
      <c r="H210" s="78"/>
      <c r="I210" s="78"/>
      <c r="J210" s="78"/>
      <c r="K210" s="78"/>
      <c r="L210" s="78"/>
      <c r="M210" s="79"/>
      <c r="N210" s="5"/>
    </row>
    <row r="211" spans="1:14" s="10" customFormat="1" ht="15.75" x14ac:dyDescent="0.2">
      <c r="A211" s="22"/>
      <c r="B211" s="25"/>
      <c r="C211" s="77" t="s">
        <v>144</v>
      </c>
      <c r="D211" s="78"/>
      <c r="E211" s="78"/>
      <c r="F211" s="78"/>
      <c r="G211" s="78"/>
      <c r="H211" s="78"/>
      <c r="I211" s="78"/>
      <c r="J211" s="78"/>
      <c r="K211" s="78"/>
      <c r="L211" s="78"/>
      <c r="M211" s="79"/>
      <c r="N211" s="5"/>
    </row>
    <row r="212" spans="1:14" s="10" customFormat="1" ht="63" x14ac:dyDescent="0.2">
      <c r="A212" s="66" t="s">
        <v>74</v>
      </c>
      <c r="B212" s="64" t="s">
        <v>75</v>
      </c>
      <c r="C212" s="73" t="s">
        <v>76</v>
      </c>
      <c r="D212" s="38">
        <f t="shared" ref="D212:L212" si="85">SUM(D213+D214+D215+D216)</f>
        <v>0</v>
      </c>
      <c r="E212" s="38">
        <f t="shared" si="85"/>
        <v>0</v>
      </c>
      <c r="F212" s="38">
        <f t="shared" si="85"/>
        <v>0</v>
      </c>
      <c r="G212" s="38">
        <f t="shared" si="85"/>
        <v>0</v>
      </c>
      <c r="H212" s="38">
        <f t="shared" si="85"/>
        <v>0</v>
      </c>
      <c r="I212" s="38">
        <f t="shared" si="85"/>
        <v>0</v>
      </c>
      <c r="J212" s="38">
        <f t="shared" si="85"/>
        <v>0</v>
      </c>
      <c r="K212" s="38">
        <f t="shared" si="85"/>
        <v>0</v>
      </c>
      <c r="L212" s="6">
        <f t="shared" si="85"/>
        <v>0</v>
      </c>
      <c r="M212" s="11" t="s">
        <v>132</v>
      </c>
      <c r="N212" s="5"/>
    </row>
    <row r="213" spans="1:14" s="10" customFormat="1" ht="15.75" x14ac:dyDescent="0.2">
      <c r="A213" s="66"/>
      <c r="B213" s="74" t="s">
        <v>16</v>
      </c>
      <c r="C213" s="75"/>
      <c r="D213" s="38">
        <f>SUM(E213:L213)</f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6">
        <v>0</v>
      </c>
      <c r="M213" s="11"/>
      <c r="N213" s="5"/>
    </row>
    <row r="214" spans="1:14" s="10" customFormat="1" ht="15.75" x14ac:dyDescent="0.2">
      <c r="A214" s="66"/>
      <c r="B214" s="74" t="s">
        <v>17</v>
      </c>
      <c r="C214" s="69"/>
      <c r="D214" s="38">
        <f>SUM(E214:L214)</f>
        <v>0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6">
        <v>0</v>
      </c>
      <c r="M214" s="11"/>
      <c r="N214" s="5"/>
    </row>
    <row r="215" spans="1:14" s="10" customFormat="1" ht="15.75" x14ac:dyDescent="0.2">
      <c r="A215" s="66"/>
      <c r="B215" s="74" t="s">
        <v>18</v>
      </c>
      <c r="C215" s="69"/>
      <c r="D215" s="38">
        <f>SUM(E215:L215)</f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6">
        <v>0</v>
      </c>
      <c r="M215" s="11"/>
      <c r="N215" s="5"/>
    </row>
    <row r="216" spans="1:14" s="10" customFormat="1" ht="15.75" x14ac:dyDescent="0.2">
      <c r="A216" s="66"/>
      <c r="B216" s="74" t="s">
        <v>19</v>
      </c>
      <c r="C216" s="69"/>
      <c r="D216" s="38">
        <f>SUM(E216:L216)</f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6">
        <v>0</v>
      </c>
      <c r="M216" s="11"/>
      <c r="N216" s="5"/>
    </row>
    <row r="217" spans="1:14" s="10" customFormat="1" ht="15.75" x14ac:dyDescent="0.2">
      <c r="A217" s="22"/>
      <c r="B217" s="25"/>
      <c r="C217" s="77" t="s">
        <v>145</v>
      </c>
      <c r="D217" s="78"/>
      <c r="E217" s="78"/>
      <c r="F217" s="78"/>
      <c r="G217" s="78"/>
      <c r="H217" s="78"/>
      <c r="I217" s="78"/>
      <c r="J217" s="78"/>
      <c r="K217" s="78"/>
      <c r="L217" s="78"/>
      <c r="M217" s="79"/>
      <c r="N217" s="5"/>
    </row>
    <row r="218" spans="1:14" s="10" customFormat="1" ht="67.5" customHeight="1" x14ac:dyDescent="0.25">
      <c r="A218" s="22" t="s">
        <v>78</v>
      </c>
      <c r="B218" s="30" t="s">
        <v>79</v>
      </c>
      <c r="C218" s="15" t="s">
        <v>80</v>
      </c>
      <c r="D218" s="6">
        <f>SUM(D219:D222)</f>
        <v>1822.4141600000003</v>
      </c>
      <c r="E218" s="6">
        <f t="shared" ref="E218:L218" si="86">SUM(E219:E222)</f>
        <v>227.80177000000003</v>
      </c>
      <c r="F218" s="6">
        <f t="shared" si="86"/>
        <v>227.80177000000003</v>
      </c>
      <c r="G218" s="6">
        <f t="shared" si="86"/>
        <v>227.80177000000003</v>
      </c>
      <c r="H218" s="6">
        <f t="shared" si="86"/>
        <v>227.80177000000003</v>
      </c>
      <c r="I218" s="6">
        <f t="shared" si="86"/>
        <v>227.80177000000003</v>
      </c>
      <c r="J218" s="6">
        <f t="shared" si="86"/>
        <v>227.80177000000003</v>
      </c>
      <c r="K218" s="6">
        <f t="shared" si="86"/>
        <v>227.80177000000003</v>
      </c>
      <c r="L218" s="6">
        <f t="shared" si="86"/>
        <v>227.80177000000003</v>
      </c>
      <c r="M218" s="11" t="s">
        <v>133</v>
      </c>
      <c r="N218" s="5"/>
    </row>
    <row r="219" spans="1:14" s="10" customFormat="1" ht="15.75" x14ac:dyDescent="0.2">
      <c r="A219" s="22"/>
      <c r="B219" s="4" t="s">
        <v>16</v>
      </c>
      <c r="C219" s="16"/>
      <c r="D219" s="6">
        <f>SUM(E219:L219)</f>
        <v>0</v>
      </c>
      <c r="E219" s="6">
        <v>0</v>
      </c>
      <c r="F219" s="6">
        <v>0</v>
      </c>
      <c r="G219" s="6">
        <v>0</v>
      </c>
      <c r="H219" s="6">
        <v>0</v>
      </c>
      <c r="I219" s="38">
        <v>0</v>
      </c>
      <c r="J219" s="38">
        <v>0</v>
      </c>
      <c r="K219" s="38">
        <v>0</v>
      </c>
      <c r="L219" s="6">
        <v>0</v>
      </c>
      <c r="M219" s="11"/>
      <c r="N219" s="5"/>
    </row>
    <row r="220" spans="1:14" s="10" customFormat="1" ht="15.75" x14ac:dyDescent="0.2">
      <c r="A220" s="22"/>
      <c r="B220" s="4" t="s">
        <v>17</v>
      </c>
      <c r="C220" s="16"/>
      <c r="D220" s="6">
        <f>SUM(E220:L220)</f>
        <v>0</v>
      </c>
      <c r="E220" s="6">
        <v>0</v>
      </c>
      <c r="F220" s="6">
        <v>0</v>
      </c>
      <c r="G220" s="6">
        <v>0</v>
      </c>
      <c r="H220" s="6">
        <v>0</v>
      </c>
      <c r="I220" s="38">
        <v>0</v>
      </c>
      <c r="J220" s="38">
        <v>0</v>
      </c>
      <c r="K220" s="38">
        <v>0</v>
      </c>
      <c r="L220" s="6">
        <v>0</v>
      </c>
      <c r="M220" s="11"/>
      <c r="N220" s="5"/>
    </row>
    <row r="221" spans="1:14" s="10" customFormat="1" ht="15.75" x14ac:dyDescent="0.2">
      <c r="A221" s="22"/>
      <c r="B221" s="4" t="s">
        <v>18</v>
      </c>
      <c r="C221" s="16"/>
      <c r="D221" s="6">
        <f>SUM(E221:L221)</f>
        <v>1822.4141600000003</v>
      </c>
      <c r="E221" s="38">
        <f t="shared" ref="E221:L221" si="87">527.80177-300</f>
        <v>227.80177000000003</v>
      </c>
      <c r="F221" s="38">
        <f t="shared" si="87"/>
        <v>227.80177000000003</v>
      </c>
      <c r="G221" s="38">
        <f t="shared" si="87"/>
        <v>227.80177000000003</v>
      </c>
      <c r="H221" s="38">
        <f t="shared" si="87"/>
        <v>227.80177000000003</v>
      </c>
      <c r="I221" s="38">
        <f t="shared" si="87"/>
        <v>227.80177000000003</v>
      </c>
      <c r="J221" s="38">
        <f t="shared" si="87"/>
        <v>227.80177000000003</v>
      </c>
      <c r="K221" s="38">
        <f t="shared" si="87"/>
        <v>227.80177000000003</v>
      </c>
      <c r="L221" s="38">
        <f t="shared" si="87"/>
        <v>227.80177000000003</v>
      </c>
      <c r="M221" s="11"/>
      <c r="N221" s="5"/>
    </row>
    <row r="222" spans="1:14" s="10" customFormat="1" ht="15.75" x14ac:dyDescent="0.2">
      <c r="A222" s="22"/>
      <c r="B222" s="4" t="s">
        <v>19</v>
      </c>
      <c r="C222" s="16"/>
      <c r="D222" s="6">
        <f>SUM(E222:L222)</f>
        <v>0</v>
      </c>
      <c r="E222" s="6">
        <v>0</v>
      </c>
      <c r="F222" s="6">
        <v>0</v>
      </c>
      <c r="G222" s="6">
        <v>0</v>
      </c>
      <c r="H222" s="6">
        <v>0</v>
      </c>
      <c r="I222" s="38">
        <v>0</v>
      </c>
      <c r="J222" s="38">
        <v>0</v>
      </c>
      <c r="K222" s="38">
        <v>0</v>
      </c>
      <c r="L222" s="38">
        <v>0</v>
      </c>
      <c r="M222" s="11"/>
      <c r="N222" s="5"/>
    </row>
    <row r="223" spans="1:14" s="10" customFormat="1" ht="15.75" x14ac:dyDescent="0.2">
      <c r="A223" s="22"/>
      <c r="B223" s="25"/>
      <c r="C223" s="77" t="s">
        <v>146</v>
      </c>
      <c r="D223" s="78"/>
      <c r="E223" s="78"/>
      <c r="F223" s="78"/>
      <c r="G223" s="78"/>
      <c r="H223" s="78"/>
      <c r="I223" s="78"/>
      <c r="J223" s="78"/>
      <c r="K223" s="78"/>
      <c r="L223" s="78"/>
      <c r="M223" s="79"/>
      <c r="N223" s="5"/>
    </row>
    <row r="224" spans="1:14" s="10" customFormat="1" ht="63" x14ac:dyDescent="0.2">
      <c r="A224" s="66" t="s">
        <v>82</v>
      </c>
      <c r="B224" s="70" t="s">
        <v>56</v>
      </c>
      <c r="C224" s="73" t="s">
        <v>80</v>
      </c>
      <c r="D224" s="38">
        <f>SUM(D225+D226+D227+D228)</f>
        <v>2400</v>
      </c>
      <c r="E224" s="38">
        <f>SUM(E225+E226+E227+E228)</f>
        <v>300</v>
      </c>
      <c r="F224" s="38">
        <f>SUM(F225+F226+F227+F228)</f>
        <v>300</v>
      </c>
      <c r="G224" s="38">
        <f t="shared" ref="G224:L224" si="88">SUM(G225+G226+G227+G228)</f>
        <v>300</v>
      </c>
      <c r="H224" s="38">
        <f t="shared" si="88"/>
        <v>300</v>
      </c>
      <c r="I224" s="38">
        <f t="shared" si="88"/>
        <v>300</v>
      </c>
      <c r="J224" s="38">
        <f t="shared" si="88"/>
        <v>300</v>
      </c>
      <c r="K224" s="38">
        <f t="shared" si="88"/>
        <v>300</v>
      </c>
      <c r="L224" s="6">
        <f t="shared" si="88"/>
        <v>300</v>
      </c>
      <c r="M224" s="11" t="s">
        <v>134</v>
      </c>
      <c r="N224" s="5"/>
    </row>
    <row r="225" spans="1:14" s="10" customFormat="1" ht="15.75" x14ac:dyDescent="0.2">
      <c r="A225" s="66"/>
      <c r="B225" s="59" t="s">
        <v>16</v>
      </c>
      <c r="C225" s="69"/>
      <c r="D225" s="38">
        <f>SUM(E225:L225)</f>
        <v>0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6">
        <v>0</v>
      </c>
      <c r="M225" s="11"/>
      <c r="N225" s="5"/>
    </row>
    <row r="226" spans="1:14" s="10" customFormat="1" ht="15.75" x14ac:dyDescent="0.2">
      <c r="A226" s="66"/>
      <c r="B226" s="59" t="s">
        <v>17</v>
      </c>
      <c r="C226" s="69"/>
      <c r="D226" s="38">
        <f>SUM(E226:L226)</f>
        <v>0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6">
        <v>0</v>
      </c>
      <c r="M226" s="11"/>
      <c r="N226" s="5"/>
    </row>
    <row r="227" spans="1:14" s="10" customFormat="1" ht="15.75" x14ac:dyDescent="0.2">
      <c r="A227" s="66"/>
      <c r="B227" s="59" t="s">
        <v>18</v>
      </c>
      <c r="C227" s="69"/>
      <c r="D227" s="38">
        <f>SUM(E227:L227)</f>
        <v>2400</v>
      </c>
      <c r="E227" s="38">
        <v>300</v>
      </c>
      <c r="F227" s="38">
        <v>300</v>
      </c>
      <c r="G227" s="38">
        <v>300</v>
      </c>
      <c r="H227" s="38">
        <v>300</v>
      </c>
      <c r="I227" s="38">
        <v>300</v>
      </c>
      <c r="J227" s="38">
        <v>300</v>
      </c>
      <c r="K227" s="38">
        <v>300</v>
      </c>
      <c r="L227" s="38">
        <v>300</v>
      </c>
      <c r="M227" s="11"/>
      <c r="N227" s="5"/>
    </row>
    <row r="228" spans="1:14" s="10" customFormat="1" ht="15.75" x14ac:dyDescent="0.2">
      <c r="A228" s="22"/>
      <c r="B228" s="4" t="s">
        <v>19</v>
      </c>
      <c r="C228" s="16"/>
      <c r="D228" s="6">
        <f>SUM(E228:L228)</f>
        <v>0</v>
      </c>
      <c r="E228" s="6">
        <v>0</v>
      </c>
      <c r="F228" s="6">
        <v>0</v>
      </c>
      <c r="G228" s="6">
        <v>0</v>
      </c>
      <c r="H228" s="6">
        <v>0</v>
      </c>
      <c r="I228" s="38">
        <v>0</v>
      </c>
      <c r="J228" s="38">
        <v>0</v>
      </c>
      <c r="K228" s="38">
        <v>0</v>
      </c>
      <c r="L228" s="6">
        <v>0</v>
      </c>
      <c r="M228" s="11"/>
      <c r="N228" s="5"/>
    </row>
    <row r="229" spans="1:14" s="10" customFormat="1" ht="15.75" x14ac:dyDescent="0.2">
      <c r="A229" s="22"/>
      <c r="B229" s="25"/>
      <c r="C229" s="77" t="s">
        <v>152</v>
      </c>
      <c r="D229" s="78"/>
      <c r="E229" s="78"/>
      <c r="F229" s="78"/>
      <c r="G229" s="78"/>
      <c r="H229" s="78"/>
      <c r="I229" s="78"/>
      <c r="J229" s="78"/>
      <c r="K229" s="78"/>
      <c r="L229" s="78"/>
      <c r="M229" s="79"/>
      <c r="N229" s="5"/>
    </row>
    <row r="230" spans="1:14" s="10" customFormat="1" ht="110.25" x14ac:dyDescent="0.2">
      <c r="A230" s="66" t="s">
        <v>82</v>
      </c>
      <c r="B230" s="70" t="s">
        <v>154</v>
      </c>
      <c r="C230" s="73" t="s">
        <v>80</v>
      </c>
      <c r="D230" s="38">
        <f>SUM(D231+D232+D233+D234)</f>
        <v>1600</v>
      </c>
      <c r="E230" s="38">
        <f>SUM(E231+E232+E233+E234)</f>
        <v>200</v>
      </c>
      <c r="F230" s="38">
        <f>SUM(F231+F232+F233+F234)</f>
        <v>200</v>
      </c>
      <c r="G230" s="38">
        <f t="shared" ref="G230:L230" si="89">SUM(G231+G232+G233+G234)</f>
        <v>200</v>
      </c>
      <c r="H230" s="38">
        <f t="shared" si="89"/>
        <v>200</v>
      </c>
      <c r="I230" s="38">
        <f t="shared" si="89"/>
        <v>200</v>
      </c>
      <c r="J230" s="38">
        <f t="shared" si="89"/>
        <v>200</v>
      </c>
      <c r="K230" s="38">
        <f t="shared" si="89"/>
        <v>200</v>
      </c>
      <c r="L230" s="6">
        <f t="shared" si="89"/>
        <v>200</v>
      </c>
      <c r="M230" s="11" t="s">
        <v>153</v>
      </c>
      <c r="N230" s="5"/>
    </row>
    <row r="231" spans="1:14" s="10" customFormat="1" ht="15.75" x14ac:dyDescent="0.2">
      <c r="A231" s="66"/>
      <c r="B231" s="59" t="s">
        <v>16</v>
      </c>
      <c r="C231" s="69"/>
      <c r="D231" s="38">
        <f>SUM(E231:L231)</f>
        <v>0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6">
        <v>0</v>
      </c>
      <c r="M231" s="11"/>
      <c r="N231" s="5"/>
    </row>
    <row r="232" spans="1:14" s="10" customFormat="1" ht="15.75" x14ac:dyDescent="0.2">
      <c r="A232" s="66"/>
      <c r="B232" s="59" t="s">
        <v>17</v>
      </c>
      <c r="C232" s="69"/>
      <c r="D232" s="38">
        <f>SUM(E232:L232)</f>
        <v>0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6">
        <v>0</v>
      </c>
      <c r="M232" s="11"/>
      <c r="N232" s="5"/>
    </row>
    <row r="233" spans="1:14" s="10" customFormat="1" ht="15.75" x14ac:dyDescent="0.2">
      <c r="A233" s="66"/>
      <c r="B233" s="59" t="s">
        <v>18</v>
      </c>
      <c r="C233" s="69"/>
      <c r="D233" s="38">
        <f>SUM(E233:L233)</f>
        <v>1600</v>
      </c>
      <c r="E233" s="38">
        <v>200</v>
      </c>
      <c r="F233" s="38">
        <v>200</v>
      </c>
      <c r="G233" s="38">
        <v>200</v>
      </c>
      <c r="H233" s="38">
        <v>200</v>
      </c>
      <c r="I233" s="38">
        <v>200</v>
      </c>
      <c r="J233" s="38">
        <v>200</v>
      </c>
      <c r="K233" s="38">
        <v>200</v>
      </c>
      <c r="L233" s="38">
        <v>200</v>
      </c>
      <c r="M233" s="11"/>
      <c r="N233" s="5"/>
    </row>
    <row r="234" spans="1:14" s="10" customFormat="1" ht="15.75" x14ac:dyDescent="0.2">
      <c r="A234" s="22"/>
      <c r="B234" s="4" t="s">
        <v>19</v>
      </c>
      <c r="C234" s="16"/>
      <c r="D234" s="6">
        <f>SUM(E234:L234)</f>
        <v>0</v>
      </c>
      <c r="E234" s="6">
        <v>0</v>
      </c>
      <c r="F234" s="6">
        <v>0</v>
      </c>
      <c r="G234" s="6">
        <v>0</v>
      </c>
      <c r="H234" s="6">
        <v>0</v>
      </c>
      <c r="I234" s="38">
        <v>0</v>
      </c>
      <c r="J234" s="38">
        <v>0</v>
      </c>
      <c r="K234" s="38">
        <v>0</v>
      </c>
      <c r="L234" s="6">
        <v>0</v>
      </c>
      <c r="M234" s="11"/>
      <c r="N234" s="5"/>
    </row>
    <row r="235" spans="1:14" s="10" customFormat="1" ht="78.75" x14ac:dyDescent="0.2">
      <c r="A235" s="50" t="s">
        <v>83</v>
      </c>
      <c r="B235" s="46" t="s">
        <v>84</v>
      </c>
      <c r="C235" s="47"/>
      <c r="D235" s="48">
        <f>SUM(D240+D245+D250)</f>
        <v>51894.471999999994</v>
      </c>
      <c r="E235" s="48">
        <f t="shared" ref="E235:L235" si="90">SUM(E240+E245+E250)</f>
        <v>6474.7340000000004</v>
      </c>
      <c r="F235" s="48">
        <f t="shared" si="90"/>
        <v>6488.5339999999997</v>
      </c>
      <c r="G235" s="48">
        <f t="shared" si="90"/>
        <v>6488.5339999999997</v>
      </c>
      <c r="H235" s="48">
        <f t="shared" si="90"/>
        <v>6488.5339999999997</v>
      </c>
      <c r="I235" s="48">
        <f t="shared" si="90"/>
        <v>6488.5339999999997</v>
      </c>
      <c r="J235" s="48">
        <f>SUM(J240+J245+J250)</f>
        <v>6488.5339999999997</v>
      </c>
      <c r="K235" s="48">
        <f t="shared" si="90"/>
        <v>6488.5339999999997</v>
      </c>
      <c r="L235" s="48">
        <f t="shared" si="90"/>
        <v>6488.5339999999997</v>
      </c>
      <c r="M235" s="49"/>
      <c r="N235" s="5"/>
    </row>
    <row r="236" spans="1:14" s="10" customFormat="1" ht="15.75" x14ac:dyDescent="0.2">
      <c r="A236" s="22"/>
      <c r="B236" s="4" t="s">
        <v>16</v>
      </c>
      <c r="C236" s="16"/>
      <c r="D236" s="6">
        <f>SUM(D241+D246+D251)</f>
        <v>0</v>
      </c>
      <c r="E236" s="6">
        <f t="shared" ref="E236:L236" si="91">SUM(E241+E246+E251)</f>
        <v>0</v>
      </c>
      <c r="F236" s="6">
        <f t="shared" si="91"/>
        <v>0</v>
      </c>
      <c r="G236" s="6">
        <f t="shared" si="91"/>
        <v>0</v>
      </c>
      <c r="H236" s="6">
        <f t="shared" si="91"/>
        <v>0</v>
      </c>
      <c r="I236" s="6">
        <f t="shared" si="91"/>
        <v>0</v>
      </c>
      <c r="J236" s="6">
        <f t="shared" si="91"/>
        <v>0</v>
      </c>
      <c r="K236" s="6">
        <f t="shared" si="91"/>
        <v>0</v>
      </c>
      <c r="L236" s="6">
        <f t="shared" si="91"/>
        <v>0</v>
      </c>
      <c r="M236" s="11"/>
      <c r="N236" s="5"/>
    </row>
    <row r="237" spans="1:14" s="10" customFormat="1" ht="15.75" x14ac:dyDescent="0.2">
      <c r="A237" s="22"/>
      <c r="B237" s="4" t="s">
        <v>17</v>
      </c>
      <c r="C237" s="16"/>
      <c r="D237" s="7">
        <f>SUM(D242+D247+D252)</f>
        <v>27516.800000000003</v>
      </c>
      <c r="E237" s="7">
        <f t="shared" ref="E237:L237" si="92">SUM(E242+E247+E252)</f>
        <v>3323.4</v>
      </c>
      <c r="F237" s="7">
        <f t="shared" si="92"/>
        <v>3456.2</v>
      </c>
      <c r="G237" s="7">
        <f t="shared" si="92"/>
        <v>3456.2</v>
      </c>
      <c r="H237" s="7">
        <f t="shared" si="92"/>
        <v>3456.2</v>
      </c>
      <c r="I237" s="7">
        <f t="shared" si="92"/>
        <v>3456.2</v>
      </c>
      <c r="J237" s="7">
        <f t="shared" si="92"/>
        <v>3456.2</v>
      </c>
      <c r="K237" s="7">
        <f t="shared" si="92"/>
        <v>3456.2</v>
      </c>
      <c r="L237" s="7">
        <f t="shared" si="92"/>
        <v>3456.2</v>
      </c>
      <c r="M237" s="11"/>
      <c r="N237" s="5"/>
    </row>
    <row r="238" spans="1:14" s="10" customFormat="1" ht="15.75" x14ac:dyDescent="0.2">
      <c r="A238" s="22"/>
      <c r="B238" s="4" t="s">
        <v>18</v>
      </c>
      <c r="C238" s="16"/>
      <c r="D238" s="7">
        <f>SUM(D243+D248+D253)</f>
        <v>24377.671999999995</v>
      </c>
      <c r="E238" s="7">
        <f t="shared" ref="E238:L238" si="93">SUM(E243+E248+E253)</f>
        <v>3151.3339999999998</v>
      </c>
      <c r="F238" s="7">
        <f t="shared" si="93"/>
        <v>3032.3339999999998</v>
      </c>
      <c r="G238" s="7">
        <f t="shared" si="93"/>
        <v>3032.3339999999998</v>
      </c>
      <c r="H238" s="7">
        <f t="shared" si="93"/>
        <v>3032.3339999999998</v>
      </c>
      <c r="I238" s="7">
        <f t="shared" si="93"/>
        <v>3032.3339999999998</v>
      </c>
      <c r="J238" s="7">
        <f t="shared" si="93"/>
        <v>3032.3339999999998</v>
      </c>
      <c r="K238" s="7">
        <f t="shared" si="93"/>
        <v>3032.3339999999998</v>
      </c>
      <c r="L238" s="7">
        <f t="shared" si="93"/>
        <v>3032.3339999999998</v>
      </c>
      <c r="M238" s="11"/>
      <c r="N238" s="5"/>
    </row>
    <row r="239" spans="1:14" s="10" customFormat="1" ht="15.75" x14ac:dyDescent="0.2">
      <c r="A239" s="22"/>
      <c r="B239" s="4" t="s">
        <v>19</v>
      </c>
      <c r="C239" s="16"/>
      <c r="D239" s="6">
        <f>SUM(D244+D249+D254)</f>
        <v>0</v>
      </c>
      <c r="E239" s="6">
        <f t="shared" ref="E239:L239" si="94">SUM(E244+E249+E254)</f>
        <v>0</v>
      </c>
      <c r="F239" s="6">
        <f t="shared" si="94"/>
        <v>0</v>
      </c>
      <c r="G239" s="6">
        <f t="shared" si="94"/>
        <v>0</v>
      </c>
      <c r="H239" s="6">
        <f t="shared" si="94"/>
        <v>0</v>
      </c>
      <c r="I239" s="6">
        <f t="shared" si="94"/>
        <v>0</v>
      </c>
      <c r="J239" s="6">
        <f t="shared" si="94"/>
        <v>0</v>
      </c>
      <c r="K239" s="6">
        <f t="shared" si="94"/>
        <v>0</v>
      </c>
      <c r="L239" s="6">
        <f t="shared" si="94"/>
        <v>0</v>
      </c>
      <c r="M239" s="11"/>
      <c r="N239" s="5"/>
    </row>
    <row r="240" spans="1:14" s="10" customFormat="1" ht="47.25" x14ac:dyDescent="0.2">
      <c r="A240" s="22" t="s">
        <v>85</v>
      </c>
      <c r="B240" s="23" t="s">
        <v>29</v>
      </c>
      <c r="C240" s="16"/>
      <c r="D240" s="6">
        <f>SUM(D241+D242+D243+D244)</f>
        <v>0</v>
      </c>
      <c r="E240" s="6">
        <f t="shared" ref="E240:L240" si="95">SUM(E241+E242+E243+E244)</f>
        <v>0</v>
      </c>
      <c r="F240" s="6">
        <f t="shared" si="95"/>
        <v>0</v>
      </c>
      <c r="G240" s="6">
        <f t="shared" si="95"/>
        <v>0</v>
      </c>
      <c r="H240" s="6">
        <f t="shared" si="95"/>
        <v>0</v>
      </c>
      <c r="I240" s="38">
        <f t="shared" si="95"/>
        <v>0</v>
      </c>
      <c r="J240" s="38">
        <f t="shared" si="95"/>
        <v>0</v>
      </c>
      <c r="K240" s="38">
        <f t="shared" si="95"/>
        <v>0</v>
      </c>
      <c r="L240" s="6">
        <f t="shared" si="95"/>
        <v>0</v>
      </c>
      <c r="M240" s="11"/>
      <c r="N240" s="5"/>
    </row>
    <row r="241" spans="1:14" s="10" customFormat="1" ht="15.75" x14ac:dyDescent="0.2">
      <c r="A241" s="22"/>
      <c r="B241" s="4" t="s">
        <v>16</v>
      </c>
      <c r="C241" s="16"/>
      <c r="D241" s="6">
        <f>SUM(E241:L241)</f>
        <v>0</v>
      </c>
      <c r="E241" s="6">
        <v>0</v>
      </c>
      <c r="F241" s="6">
        <v>0</v>
      </c>
      <c r="G241" s="6">
        <v>0</v>
      </c>
      <c r="H241" s="6">
        <v>0</v>
      </c>
      <c r="I241" s="38">
        <v>0</v>
      </c>
      <c r="J241" s="38">
        <v>0</v>
      </c>
      <c r="K241" s="38">
        <v>0</v>
      </c>
      <c r="L241" s="6">
        <v>0</v>
      </c>
      <c r="M241" s="11"/>
      <c r="N241" s="5"/>
    </row>
    <row r="242" spans="1:14" s="10" customFormat="1" ht="15.75" x14ac:dyDescent="0.2">
      <c r="A242" s="22"/>
      <c r="B242" s="4" t="s">
        <v>17</v>
      </c>
      <c r="C242" s="16"/>
      <c r="D242" s="6">
        <f>SUM(E242:L242)</f>
        <v>0</v>
      </c>
      <c r="E242" s="6">
        <v>0</v>
      </c>
      <c r="F242" s="6">
        <v>0</v>
      </c>
      <c r="G242" s="6">
        <v>0</v>
      </c>
      <c r="H242" s="6">
        <v>0</v>
      </c>
      <c r="I242" s="38">
        <v>0</v>
      </c>
      <c r="J242" s="38">
        <v>0</v>
      </c>
      <c r="K242" s="38">
        <v>0</v>
      </c>
      <c r="L242" s="6">
        <v>0</v>
      </c>
      <c r="M242" s="11"/>
      <c r="N242" s="5"/>
    </row>
    <row r="243" spans="1:14" s="10" customFormat="1" ht="15.75" x14ac:dyDescent="0.2">
      <c r="A243" s="22"/>
      <c r="B243" s="4" t="s">
        <v>18</v>
      </c>
      <c r="C243" s="16"/>
      <c r="D243" s="6">
        <f>SUM(E243:L243)</f>
        <v>0</v>
      </c>
      <c r="E243" s="6">
        <v>0</v>
      </c>
      <c r="F243" s="6">
        <v>0</v>
      </c>
      <c r="G243" s="6">
        <v>0</v>
      </c>
      <c r="H243" s="6">
        <v>0</v>
      </c>
      <c r="I243" s="38">
        <v>0</v>
      </c>
      <c r="J243" s="38">
        <v>0</v>
      </c>
      <c r="K243" s="38">
        <v>0</v>
      </c>
      <c r="L243" s="6">
        <v>0</v>
      </c>
      <c r="M243" s="11"/>
      <c r="N243" s="5"/>
    </row>
    <row r="244" spans="1:14" s="10" customFormat="1" ht="15.75" x14ac:dyDescent="0.2">
      <c r="A244" s="22"/>
      <c r="B244" s="4" t="s">
        <v>19</v>
      </c>
      <c r="C244" s="16"/>
      <c r="D244" s="6">
        <f>SUM(E244:L244)</f>
        <v>0</v>
      </c>
      <c r="E244" s="6">
        <v>0</v>
      </c>
      <c r="F244" s="6">
        <v>0</v>
      </c>
      <c r="G244" s="6">
        <v>0</v>
      </c>
      <c r="H244" s="6">
        <v>0</v>
      </c>
      <c r="I244" s="38">
        <v>0</v>
      </c>
      <c r="J244" s="38">
        <v>0</v>
      </c>
      <c r="K244" s="38">
        <v>0</v>
      </c>
      <c r="L244" s="6">
        <v>0</v>
      </c>
      <c r="M244" s="11"/>
      <c r="N244" s="5"/>
    </row>
    <row r="245" spans="1:14" ht="63" x14ac:dyDescent="0.2">
      <c r="A245" s="22" t="s">
        <v>86</v>
      </c>
      <c r="B245" s="23" t="s">
        <v>31</v>
      </c>
      <c r="C245" s="16"/>
      <c r="D245" s="6">
        <f>SUM(D246+D247+D248+D249)</f>
        <v>0</v>
      </c>
      <c r="E245" s="6">
        <f>SUM(E246+E247+E248+E249)</f>
        <v>0</v>
      </c>
      <c r="F245" s="6">
        <f t="shared" ref="F245:L245" si="96">SUM(F246+F247+F248+F249)</f>
        <v>0</v>
      </c>
      <c r="G245" s="6">
        <f t="shared" si="96"/>
        <v>0</v>
      </c>
      <c r="H245" s="6">
        <f t="shared" si="96"/>
        <v>0</v>
      </c>
      <c r="I245" s="38">
        <f t="shared" si="96"/>
        <v>0</v>
      </c>
      <c r="J245" s="38">
        <f t="shared" si="96"/>
        <v>0</v>
      </c>
      <c r="K245" s="38">
        <f t="shared" si="96"/>
        <v>0</v>
      </c>
      <c r="L245" s="6">
        <f t="shared" si="96"/>
        <v>0</v>
      </c>
      <c r="M245" s="11"/>
      <c r="N245" s="5"/>
    </row>
    <row r="246" spans="1:14" ht="15.75" x14ac:dyDescent="0.2">
      <c r="A246" s="22"/>
      <c r="B246" s="4" t="s">
        <v>16</v>
      </c>
      <c r="C246" s="16"/>
      <c r="D246" s="6">
        <f>SUM(E246:L246)</f>
        <v>0</v>
      </c>
      <c r="E246" s="6">
        <v>0</v>
      </c>
      <c r="F246" s="6">
        <v>0</v>
      </c>
      <c r="G246" s="6">
        <v>0</v>
      </c>
      <c r="H246" s="6">
        <v>0</v>
      </c>
      <c r="I246" s="38">
        <v>0</v>
      </c>
      <c r="J246" s="38">
        <v>0</v>
      </c>
      <c r="K246" s="38">
        <v>0</v>
      </c>
      <c r="L246" s="6">
        <v>0</v>
      </c>
      <c r="M246" s="11"/>
      <c r="N246" s="5"/>
    </row>
    <row r="247" spans="1:14" ht="15.75" x14ac:dyDescent="0.2">
      <c r="A247" s="22"/>
      <c r="B247" s="4" t="s">
        <v>17</v>
      </c>
      <c r="C247" s="16"/>
      <c r="D247" s="6">
        <f>SUM(E247:L247)</f>
        <v>0</v>
      </c>
      <c r="E247" s="6">
        <v>0</v>
      </c>
      <c r="F247" s="6">
        <v>0</v>
      </c>
      <c r="G247" s="6">
        <v>0</v>
      </c>
      <c r="H247" s="6">
        <v>0</v>
      </c>
      <c r="I247" s="38">
        <v>0</v>
      </c>
      <c r="J247" s="38">
        <v>0</v>
      </c>
      <c r="K247" s="38">
        <v>0</v>
      </c>
      <c r="L247" s="6">
        <v>0</v>
      </c>
      <c r="M247" s="11"/>
      <c r="N247" s="5"/>
    </row>
    <row r="248" spans="1:14" ht="15.75" x14ac:dyDescent="0.2">
      <c r="A248" s="22"/>
      <c r="B248" s="4" t="s">
        <v>18</v>
      </c>
      <c r="C248" s="16"/>
      <c r="D248" s="6">
        <f>SUM(E248:L248)</f>
        <v>0</v>
      </c>
      <c r="E248" s="6">
        <v>0</v>
      </c>
      <c r="F248" s="6">
        <v>0</v>
      </c>
      <c r="G248" s="6">
        <v>0</v>
      </c>
      <c r="H248" s="6">
        <v>0</v>
      </c>
      <c r="I248" s="38">
        <v>0</v>
      </c>
      <c r="J248" s="38">
        <v>0</v>
      </c>
      <c r="K248" s="38">
        <v>0</v>
      </c>
      <c r="L248" s="6">
        <v>0</v>
      </c>
      <c r="M248" s="11"/>
      <c r="N248" s="5"/>
    </row>
    <row r="249" spans="1:14" ht="15.75" x14ac:dyDescent="0.2">
      <c r="A249" s="22"/>
      <c r="B249" s="4" t="s">
        <v>19</v>
      </c>
      <c r="C249" s="16"/>
      <c r="D249" s="6">
        <f>SUM(E249:L249)</f>
        <v>0</v>
      </c>
      <c r="E249" s="6">
        <v>0</v>
      </c>
      <c r="F249" s="6">
        <v>0</v>
      </c>
      <c r="G249" s="6">
        <v>0</v>
      </c>
      <c r="H249" s="6">
        <v>0</v>
      </c>
      <c r="I249" s="38">
        <v>0</v>
      </c>
      <c r="J249" s="38">
        <v>0</v>
      </c>
      <c r="K249" s="38">
        <v>0</v>
      </c>
      <c r="L249" s="6">
        <v>0</v>
      </c>
      <c r="M249" s="11"/>
      <c r="N249" s="5"/>
    </row>
    <row r="250" spans="1:14" ht="31.5" x14ac:dyDescent="0.2">
      <c r="A250" s="22" t="s">
        <v>87</v>
      </c>
      <c r="B250" s="23" t="s">
        <v>73</v>
      </c>
      <c r="C250" s="16"/>
      <c r="D250" s="7">
        <f>SUM(D251:D254)</f>
        <v>51894.471999999994</v>
      </c>
      <c r="E250" s="7">
        <f>SUM(E251:E254)</f>
        <v>6474.7340000000004</v>
      </c>
      <c r="F250" s="7">
        <f t="shared" ref="F250:L250" si="97">SUM(F251:F254)</f>
        <v>6488.5339999999997</v>
      </c>
      <c r="G250" s="7">
        <f t="shared" si="97"/>
        <v>6488.5339999999997</v>
      </c>
      <c r="H250" s="7">
        <f t="shared" si="97"/>
        <v>6488.5339999999997</v>
      </c>
      <c r="I250" s="7">
        <f t="shared" si="97"/>
        <v>6488.5339999999997</v>
      </c>
      <c r="J250" s="7">
        <f t="shared" si="97"/>
        <v>6488.5339999999997</v>
      </c>
      <c r="K250" s="7">
        <f t="shared" si="97"/>
        <v>6488.5339999999997</v>
      </c>
      <c r="L250" s="7">
        <f t="shared" si="97"/>
        <v>6488.5339999999997</v>
      </c>
      <c r="M250" s="11"/>
      <c r="N250" s="5"/>
    </row>
    <row r="251" spans="1:14" ht="15.75" hidden="1" x14ac:dyDescent="0.2">
      <c r="A251" s="22"/>
      <c r="B251" s="4" t="s">
        <v>16</v>
      </c>
      <c r="C251" s="16"/>
      <c r="D251" s="6">
        <f>SUM(E251:L251)</f>
        <v>0</v>
      </c>
      <c r="E251" s="6">
        <f t="shared" ref="E251:L254" si="98">SUM(E258+E275)</f>
        <v>0</v>
      </c>
      <c r="F251" s="6">
        <f t="shared" si="98"/>
        <v>0</v>
      </c>
      <c r="G251" s="6">
        <f t="shared" si="98"/>
        <v>0</v>
      </c>
      <c r="H251" s="6">
        <f t="shared" si="98"/>
        <v>0</v>
      </c>
      <c r="I251" s="6">
        <f t="shared" si="98"/>
        <v>0</v>
      </c>
      <c r="J251" s="6">
        <f t="shared" si="98"/>
        <v>0</v>
      </c>
      <c r="K251" s="6">
        <f t="shared" si="98"/>
        <v>0</v>
      </c>
      <c r="L251" s="6">
        <f t="shared" si="98"/>
        <v>0</v>
      </c>
      <c r="M251" s="11"/>
      <c r="N251" s="5"/>
    </row>
    <row r="252" spans="1:14" ht="15.75" hidden="1" x14ac:dyDescent="0.2">
      <c r="A252" s="22"/>
      <c r="B252" s="4" t="s">
        <v>17</v>
      </c>
      <c r="C252" s="16"/>
      <c r="D252" s="7">
        <f>SUM(E252:L252)</f>
        <v>27516.800000000003</v>
      </c>
      <c r="E252" s="7">
        <f t="shared" si="98"/>
        <v>3323.4</v>
      </c>
      <c r="F252" s="7">
        <f t="shared" si="98"/>
        <v>3456.2</v>
      </c>
      <c r="G252" s="7">
        <f t="shared" si="98"/>
        <v>3456.2</v>
      </c>
      <c r="H252" s="7">
        <f t="shared" si="98"/>
        <v>3456.2</v>
      </c>
      <c r="I252" s="7">
        <f t="shared" si="98"/>
        <v>3456.2</v>
      </c>
      <c r="J252" s="7">
        <f t="shared" si="98"/>
        <v>3456.2</v>
      </c>
      <c r="K252" s="7">
        <f t="shared" si="98"/>
        <v>3456.2</v>
      </c>
      <c r="L252" s="7">
        <f t="shared" si="98"/>
        <v>3456.2</v>
      </c>
      <c r="M252" s="11"/>
      <c r="N252" s="5"/>
    </row>
    <row r="253" spans="1:14" ht="15.75" hidden="1" x14ac:dyDescent="0.2">
      <c r="A253" s="22"/>
      <c r="B253" s="4" t="s">
        <v>18</v>
      </c>
      <c r="C253" s="16"/>
      <c r="D253" s="7">
        <f>SUM(E253:L253)</f>
        <v>24377.671999999995</v>
      </c>
      <c r="E253" s="7">
        <f t="shared" si="98"/>
        <v>3151.3339999999998</v>
      </c>
      <c r="F253" s="7">
        <f t="shared" si="98"/>
        <v>3032.3339999999998</v>
      </c>
      <c r="G253" s="7">
        <f t="shared" si="98"/>
        <v>3032.3339999999998</v>
      </c>
      <c r="H253" s="7">
        <f t="shared" si="98"/>
        <v>3032.3339999999998</v>
      </c>
      <c r="I253" s="7">
        <f t="shared" si="98"/>
        <v>3032.3339999999998</v>
      </c>
      <c r="J253" s="7">
        <f t="shared" si="98"/>
        <v>3032.3339999999998</v>
      </c>
      <c r="K253" s="7">
        <f t="shared" si="98"/>
        <v>3032.3339999999998</v>
      </c>
      <c r="L253" s="7">
        <f t="shared" si="98"/>
        <v>3032.3339999999998</v>
      </c>
      <c r="M253" s="11"/>
      <c r="N253" s="5"/>
    </row>
    <row r="254" spans="1:14" ht="15.75" hidden="1" x14ac:dyDescent="0.2">
      <c r="A254" s="22"/>
      <c r="B254" s="4" t="s">
        <v>19</v>
      </c>
      <c r="C254" s="16"/>
      <c r="D254" s="6">
        <f>SUM(E254:L254)</f>
        <v>0</v>
      </c>
      <c r="E254" s="6">
        <f t="shared" si="98"/>
        <v>0</v>
      </c>
      <c r="F254" s="6">
        <f t="shared" si="98"/>
        <v>0</v>
      </c>
      <c r="G254" s="6">
        <f t="shared" si="98"/>
        <v>0</v>
      </c>
      <c r="H254" s="6">
        <f t="shared" si="98"/>
        <v>0</v>
      </c>
      <c r="I254" s="6">
        <f t="shared" si="98"/>
        <v>0</v>
      </c>
      <c r="J254" s="6">
        <f t="shared" si="98"/>
        <v>0</v>
      </c>
      <c r="K254" s="6">
        <f t="shared" si="98"/>
        <v>0</v>
      </c>
      <c r="L254" s="6">
        <f t="shared" si="98"/>
        <v>0</v>
      </c>
      <c r="M254" s="11"/>
      <c r="N254" s="5"/>
    </row>
    <row r="255" spans="1:14" ht="15.75" hidden="1" x14ac:dyDescent="0.2">
      <c r="A255" s="22"/>
      <c r="B255" s="27"/>
      <c r="C255" s="77" t="s">
        <v>151</v>
      </c>
      <c r="D255" s="78"/>
      <c r="E255" s="78"/>
      <c r="F255" s="78"/>
      <c r="G255" s="78"/>
      <c r="H255" s="78"/>
      <c r="I255" s="78"/>
      <c r="J255" s="78"/>
      <c r="K255" s="78"/>
      <c r="L255" s="78"/>
      <c r="M255" s="79"/>
      <c r="N255" s="5"/>
    </row>
    <row r="256" spans="1:14" ht="15.75" hidden="1" x14ac:dyDescent="0.2">
      <c r="A256" s="22"/>
      <c r="B256" s="25"/>
      <c r="C256" s="77" t="s">
        <v>147</v>
      </c>
      <c r="D256" s="78"/>
      <c r="E256" s="78"/>
      <c r="F256" s="78"/>
      <c r="G256" s="78"/>
      <c r="H256" s="78"/>
      <c r="I256" s="78"/>
      <c r="J256" s="78"/>
      <c r="K256" s="78"/>
      <c r="L256" s="78"/>
      <c r="M256" s="79"/>
      <c r="N256" s="5"/>
    </row>
    <row r="257" spans="1:14" ht="63" hidden="1" x14ac:dyDescent="0.2">
      <c r="A257" s="22" t="s">
        <v>88</v>
      </c>
      <c r="B257" s="24" t="s">
        <v>89</v>
      </c>
      <c r="C257" s="15" t="s">
        <v>80</v>
      </c>
      <c r="D257" s="7">
        <f>SUM(D258:D261)</f>
        <v>43855.660799999998</v>
      </c>
      <c r="E257" s="7">
        <f t="shared" ref="E257:L257" si="99">SUM(E258:E261)</f>
        <v>5469.8825999999999</v>
      </c>
      <c r="F257" s="7">
        <f t="shared" si="99"/>
        <v>5483.6826000000001</v>
      </c>
      <c r="G257" s="7">
        <f t="shared" si="99"/>
        <v>5483.6826000000001</v>
      </c>
      <c r="H257" s="7">
        <f t="shared" si="99"/>
        <v>5483.6826000000001</v>
      </c>
      <c r="I257" s="7">
        <f t="shared" si="99"/>
        <v>5483.6826000000001</v>
      </c>
      <c r="J257" s="7">
        <f t="shared" si="99"/>
        <v>5483.6826000000001</v>
      </c>
      <c r="K257" s="7">
        <f t="shared" si="99"/>
        <v>5483.6826000000001</v>
      </c>
      <c r="L257" s="7">
        <f t="shared" si="99"/>
        <v>5483.6826000000001</v>
      </c>
      <c r="M257" s="11" t="s">
        <v>90</v>
      </c>
      <c r="N257" s="5"/>
    </row>
    <row r="258" spans="1:14" ht="15.75" hidden="1" x14ac:dyDescent="0.2">
      <c r="A258" s="22"/>
      <c r="B258" s="4" t="s">
        <v>16</v>
      </c>
      <c r="C258" s="16"/>
      <c r="D258" s="6">
        <f>SUM(E258:L258)</f>
        <v>0</v>
      </c>
      <c r="E258" s="6">
        <v>0</v>
      </c>
      <c r="F258" s="6">
        <v>0</v>
      </c>
      <c r="G258" s="6">
        <v>0</v>
      </c>
      <c r="H258" s="6">
        <v>0</v>
      </c>
      <c r="I258" s="38">
        <v>0</v>
      </c>
      <c r="J258" s="38">
        <v>0</v>
      </c>
      <c r="K258" s="38">
        <v>0</v>
      </c>
      <c r="L258" s="6">
        <v>0</v>
      </c>
      <c r="M258" s="11"/>
      <c r="N258" s="5"/>
    </row>
    <row r="259" spans="1:14" ht="15.75" hidden="1" x14ac:dyDescent="0.2">
      <c r="A259" s="22"/>
      <c r="B259" s="4" t="s">
        <v>17</v>
      </c>
      <c r="C259" s="16"/>
      <c r="D259" s="6">
        <f>SUM(E259:L259)</f>
        <v>27516.800000000003</v>
      </c>
      <c r="E259" s="11">
        <v>3323.4</v>
      </c>
      <c r="F259" s="11">
        <v>3456.2</v>
      </c>
      <c r="G259" s="11">
        <v>3456.2</v>
      </c>
      <c r="H259" s="11">
        <v>3456.2</v>
      </c>
      <c r="I259" s="11">
        <v>3456.2</v>
      </c>
      <c r="J259" s="11">
        <v>3456.2</v>
      </c>
      <c r="K259" s="11">
        <v>3456.2</v>
      </c>
      <c r="L259" s="11">
        <v>3456.2</v>
      </c>
      <c r="M259" s="11"/>
      <c r="N259" s="5"/>
    </row>
    <row r="260" spans="1:14" ht="15.75" hidden="1" x14ac:dyDescent="0.2">
      <c r="A260" s="22"/>
      <c r="B260" s="4" t="s">
        <v>18</v>
      </c>
      <c r="C260" s="16"/>
      <c r="D260" s="6">
        <f>SUM(E260:L260)</f>
        <v>16338.860799999997</v>
      </c>
      <c r="E260" s="11">
        <v>2146.4825999999998</v>
      </c>
      <c r="F260" s="11">
        <v>2027.4826</v>
      </c>
      <c r="G260" s="11">
        <v>2027.4826</v>
      </c>
      <c r="H260" s="11">
        <v>2027.4826</v>
      </c>
      <c r="I260" s="11">
        <v>2027.4826</v>
      </c>
      <c r="J260" s="11">
        <v>2027.4826</v>
      </c>
      <c r="K260" s="11">
        <v>2027.4826</v>
      </c>
      <c r="L260" s="11">
        <v>2027.4826</v>
      </c>
      <c r="M260" s="11"/>
      <c r="N260" s="5"/>
    </row>
    <row r="261" spans="1:14" ht="15.75" hidden="1" x14ac:dyDescent="0.2">
      <c r="A261" s="22"/>
      <c r="B261" s="4" t="s">
        <v>19</v>
      </c>
      <c r="C261" s="16"/>
      <c r="D261" s="6">
        <f>SUM(E261:L261)</f>
        <v>0</v>
      </c>
      <c r="E261" s="6">
        <v>0</v>
      </c>
      <c r="F261" s="6">
        <v>0</v>
      </c>
      <c r="G261" s="6">
        <v>0</v>
      </c>
      <c r="H261" s="6">
        <v>0</v>
      </c>
      <c r="I261" s="38">
        <v>0</v>
      </c>
      <c r="J261" s="38">
        <v>0</v>
      </c>
      <c r="K261" s="38">
        <v>0</v>
      </c>
      <c r="L261" s="6">
        <v>0</v>
      </c>
      <c r="M261" s="11"/>
      <c r="N261" s="5"/>
    </row>
    <row r="262" spans="1:14" ht="15.75" hidden="1" x14ac:dyDescent="0.2">
      <c r="A262" s="22"/>
      <c r="B262" s="4"/>
      <c r="C262" s="77" t="s">
        <v>91</v>
      </c>
      <c r="D262" s="78"/>
      <c r="E262" s="78"/>
      <c r="F262" s="78"/>
      <c r="G262" s="78"/>
      <c r="H262" s="78"/>
      <c r="I262" s="78"/>
      <c r="J262" s="78"/>
      <c r="K262" s="78"/>
      <c r="L262" s="78"/>
      <c r="M262" s="79"/>
      <c r="N262" s="5"/>
    </row>
    <row r="263" spans="1:14" ht="15.75" x14ac:dyDescent="0.2">
      <c r="A263" s="22"/>
      <c r="B263" s="4" t="s">
        <v>16</v>
      </c>
      <c r="C263" s="16"/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38">
        <v>0</v>
      </c>
      <c r="J263" s="38">
        <v>0</v>
      </c>
      <c r="K263" s="38">
        <v>0</v>
      </c>
      <c r="L263" s="6">
        <v>0</v>
      </c>
      <c r="M263" s="11"/>
      <c r="N263" s="5"/>
    </row>
    <row r="264" spans="1:14" ht="15.75" x14ac:dyDescent="0.2">
      <c r="A264" s="22"/>
      <c r="B264" s="4" t="s">
        <v>17</v>
      </c>
      <c r="C264" s="16"/>
      <c r="D264" s="7">
        <f>SUM(E264:L264)</f>
        <v>27516.800000000003</v>
      </c>
      <c r="E264" s="7">
        <f>E270+E276</f>
        <v>3323.4</v>
      </c>
      <c r="F264" s="7">
        <f t="shared" ref="F264:L264" si="100">F270+F276</f>
        <v>3456.2</v>
      </c>
      <c r="G264" s="7">
        <f t="shared" si="100"/>
        <v>3456.2</v>
      </c>
      <c r="H264" s="7">
        <f t="shared" si="100"/>
        <v>3456.2</v>
      </c>
      <c r="I264" s="7">
        <f t="shared" si="100"/>
        <v>3456.2</v>
      </c>
      <c r="J264" s="7">
        <f t="shared" si="100"/>
        <v>3456.2</v>
      </c>
      <c r="K264" s="7">
        <f t="shared" si="100"/>
        <v>3456.2</v>
      </c>
      <c r="L264" s="7">
        <f t="shared" si="100"/>
        <v>3456.2</v>
      </c>
      <c r="M264" s="11"/>
      <c r="N264" s="5"/>
    </row>
    <row r="265" spans="1:14" ht="15.75" x14ac:dyDescent="0.2">
      <c r="A265" s="22"/>
      <c r="B265" s="4" t="s">
        <v>18</v>
      </c>
      <c r="C265" s="16"/>
      <c r="D265" s="7">
        <f>SUM(E265:L265)</f>
        <v>24377.8112</v>
      </c>
      <c r="E265" s="7">
        <f>E271+E277</f>
        <v>3151.3514</v>
      </c>
      <c r="F265" s="7">
        <f t="shared" ref="F265:L265" si="101">F271+F277</f>
        <v>3032.3514</v>
      </c>
      <c r="G265" s="7">
        <f t="shared" si="101"/>
        <v>3032.3514</v>
      </c>
      <c r="H265" s="7">
        <f t="shared" si="101"/>
        <v>3032.3514</v>
      </c>
      <c r="I265" s="7">
        <f t="shared" si="101"/>
        <v>3032.3514</v>
      </c>
      <c r="J265" s="7">
        <f t="shared" si="101"/>
        <v>3032.3514</v>
      </c>
      <c r="K265" s="7">
        <f t="shared" si="101"/>
        <v>3032.3514</v>
      </c>
      <c r="L265" s="7">
        <f t="shared" si="101"/>
        <v>3032.3514</v>
      </c>
      <c r="M265" s="11"/>
      <c r="N265" s="5"/>
    </row>
    <row r="266" spans="1:14" ht="15.75" x14ac:dyDescent="0.2">
      <c r="A266" s="22"/>
      <c r="B266" s="4" t="s">
        <v>19</v>
      </c>
      <c r="C266" s="16"/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38">
        <v>0</v>
      </c>
      <c r="J266" s="38">
        <v>0</v>
      </c>
      <c r="K266" s="38">
        <v>0</v>
      </c>
      <c r="L266" s="6">
        <v>0</v>
      </c>
      <c r="M266" s="11"/>
      <c r="N266" s="5"/>
    </row>
    <row r="267" spans="1:14" ht="15.75" x14ac:dyDescent="0.2">
      <c r="A267" s="22"/>
      <c r="B267" s="4"/>
      <c r="C267" s="77" t="s">
        <v>157</v>
      </c>
      <c r="D267" s="78"/>
      <c r="E267" s="78"/>
      <c r="F267" s="78"/>
      <c r="G267" s="78"/>
      <c r="H267" s="78"/>
      <c r="I267" s="78"/>
      <c r="J267" s="78"/>
      <c r="K267" s="78"/>
      <c r="L267" s="78"/>
      <c r="M267" s="79"/>
      <c r="N267" s="5"/>
    </row>
    <row r="268" spans="1:14" ht="47.25" x14ac:dyDescent="0.2">
      <c r="A268" s="22" t="s">
        <v>94</v>
      </c>
      <c r="B268" s="23" t="s">
        <v>93</v>
      </c>
      <c r="C268" s="17" t="s">
        <v>80</v>
      </c>
      <c r="D268" s="7">
        <f>SUM(D269:D272)</f>
        <v>43855.8</v>
      </c>
      <c r="E268" s="7">
        <f t="shared" ref="E268:L268" si="102">SUM(E269:E272)</f>
        <v>5469.9</v>
      </c>
      <c r="F268" s="7">
        <f t="shared" si="102"/>
        <v>5483.7</v>
      </c>
      <c r="G268" s="7">
        <f t="shared" si="102"/>
        <v>5483.7</v>
      </c>
      <c r="H268" s="7">
        <f t="shared" si="102"/>
        <v>5483.7</v>
      </c>
      <c r="I268" s="7">
        <f t="shared" si="102"/>
        <v>5483.7</v>
      </c>
      <c r="J268" s="7">
        <f t="shared" si="102"/>
        <v>5483.7</v>
      </c>
      <c r="K268" s="7">
        <f t="shared" si="102"/>
        <v>5483.7</v>
      </c>
      <c r="L268" s="7">
        <f t="shared" si="102"/>
        <v>5483.7</v>
      </c>
      <c r="M268" s="11" t="s">
        <v>135</v>
      </c>
    </row>
    <row r="269" spans="1:14" ht="15.75" x14ac:dyDescent="0.2">
      <c r="A269" s="22"/>
      <c r="B269" s="4" t="s">
        <v>16</v>
      </c>
      <c r="C269" s="16"/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76">
        <v>0</v>
      </c>
      <c r="J269" s="38">
        <v>0</v>
      </c>
      <c r="K269" s="38">
        <v>0</v>
      </c>
      <c r="L269" s="6">
        <v>0</v>
      </c>
      <c r="M269" s="11"/>
    </row>
    <row r="270" spans="1:14" ht="15.75" x14ac:dyDescent="0.2">
      <c r="A270" s="22"/>
      <c r="B270" s="4" t="s">
        <v>17</v>
      </c>
      <c r="C270" s="16"/>
      <c r="D270" s="7">
        <f>SUM(E270:L270)</f>
        <v>27516.800000000003</v>
      </c>
      <c r="E270" s="7">
        <v>3323.4</v>
      </c>
      <c r="F270" s="7">
        <v>3456.2</v>
      </c>
      <c r="G270" s="7">
        <v>3456.2</v>
      </c>
      <c r="H270" s="7">
        <v>3456.2</v>
      </c>
      <c r="I270" s="7">
        <v>3456.2</v>
      </c>
      <c r="J270" s="7">
        <v>3456.2</v>
      </c>
      <c r="K270" s="7">
        <v>3456.2</v>
      </c>
      <c r="L270" s="7">
        <v>3456.2</v>
      </c>
      <c r="M270" s="11"/>
    </row>
    <row r="271" spans="1:14" ht="15.75" x14ac:dyDescent="0.2">
      <c r="A271" s="22"/>
      <c r="B271" s="4" t="s">
        <v>18</v>
      </c>
      <c r="C271" s="16"/>
      <c r="D271" s="7">
        <f>SUM(E271:L271)</f>
        <v>16339</v>
      </c>
      <c r="E271" s="7">
        <v>2146.5</v>
      </c>
      <c r="F271" s="7">
        <v>2027.5</v>
      </c>
      <c r="G271" s="7">
        <v>2027.5</v>
      </c>
      <c r="H271" s="7">
        <v>2027.5</v>
      </c>
      <c r="I271" s="7">
        <v>2027.5</v>
      </c>
      <c r="J271" s="7">
        <v>2027.5</v>
      </c>
      <c r="K271" s="7">
        <v>2027.5</v>
      </c>
      <c r="L271" s="7">
        <v>2027.5</v>
      </c>
      <c r="M271" s="11"/>
    </row>
    <row r="272" spans="1:14" ht="15.75" x14ac:dyDescent="0.2">
      <c r="A272" s="22"/>
      <c r="B272" s="4" t="s">
        <v>19</v>
      </c>
      <c r="C272" s="16"/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76">
        <v>0</v>
      </c>
      <c r="J272" s="38">
        <v>0</v>
      </c>
      <c r="K272" s="38">
        <v>0</v>
      </c>
      <c r="L272" s="6">
        <v>0</v>
      </c>
      <c r="M272" s="11"/>
    </row>
    <row r="273" spans="1:13" ht="15.75" x14ac:dyDescent="0.2">
      <c r="A273" s="22"/>
      <c r="B273" s="4"/>
      <c r="C273" s="77" t="s">
        <v>158</v>
      </c>
      <c r="D273" s="78"/>
      <c r="E273" s="78"/>
      <c r="F273" s="78"/>
      <c r="G273" s="78"/>
      <c r="H273" s="78"/>
      <c r="I273" s="78"/>
      <c r="J273" s="78"/>
      <c r="K273" s="78"/>
      <c r="L273" s="78"/>
      <c r="M273" s="79"/>
    </row>
    <row r="274" spans="1:13" ht="63" x14ac:dyDescent="0.2">
      <c r="A274" s="22" t="s">
        <v>92</v>
      </c>
      <c r="B274" s="31" t="s">
        <v>95</v>
      </c>
      <c r="C274" s="15" t="s">
        <v>114</v>
      </c>
      <c r="D274" s="7">
        <f>SUM(D275:D278)</f>
        <v>8038.8111999999983</v>
      </c>
      <c r="E274" s="7">
        <f t="shared" ref="E274:L274" si="103">SUM(E275:E278)</f>
        <v>1004.8514</v>
      </c>
      <c r="F274" s="7">
        <f t="shared" si="103"/>
        <v>1004.8514</v>
      </c>
      <c r="G274" s="7">
        <f t="shared" si="103"/>
        <v>1004.8514</v>
      </c>
      <c r="H274" s="7">
        <f t="shared" si="103"/>
        <v>1004.8514</v>
      </c>
      <c r="I274" s="7">
        <f t="shared" si="103"/>
        <v>1004.8514</v>
      </c>
      <c r="J274" s="7">
        <f t="shared" si="103"/>
        <v>1004.8514</v>
      </c>
      <c r="K274" s="7">
        <f t="shared" si="103"/>
        <v>1004.8514</v>
      </c>
      <c r="L274" s="7">
        <f t="shared" si="103"/>
        <v>1004.8514</v>
      </c>
      <c r="M274" s="11" t="s">
        <v>136</v>
      </c>
    </row>
    <row r="275" spans="1:13" ht="15.75" x14ac:dyDescent="0.2">
      <c r="A275" s="22"/>
      <c r="B275" s="4" t="s">
        <v>16</v>
      </c>
      <c r="C275" s="16"/>
      <c r="D275" s="7">
        <f t="shared" ref="D275:D277" si="104">SUM(E275:L275)</f>
        <v>0</v>
      </c>
      <c r="E275" s="6">
        <v>0</v>
      </c>
      <c r="F275" s="6">
        <v>0</v>
      </c>
      <c r="G275" s="6">
        <v>0</v>
      </c>
      <c r="H275" s="6">
        <v>0</v>
      </c>
      <c r="I275" s="38">
        <v>0</v>
      </c>
      <c r="J275" s="38">
        <v>0</v>
      </c>
      <c r="K275" s="38">
        <v>0</v>
      </c>
      <c r="L275" s="6">
        <v>0</v>
      </c>
      <c r="M275" s="11"/>
    </row>
    <row r="276" spans="1:13" ht="15.75" x14ac:dyDescent="0.2">
      <c r="A276" s="22"/>
      <c r="B276" s="4" t="s">
        <v>17</v>
      </c>
      <c r="C276" s="16"/>
      <c r="D276" s="7">
        <f t="shared" si="104"/>
        <v>0</v>
      </c>
      <c r="E276" s="7">
        <v>0</v>
      </c>
      <c r="F276" s="7">
        <v>0</v>
      </c>
      <c r="G276" s="7">
        <v>0</v>
      </c>
      <c r="H276" s="7">
        <v>0</v>
      </c>
      <c r="I276" s="42">
        <v>0</v>
      </c>
      <c r="J276" s="42">
        <v>0</v>
      </c>
      <c r="K276" s="42">
        <v>0</v>
      </c>
      <c r="L276" s="7">
        <v>0</v>
      </c>
      <c r="M276" s="11"/>
    </row>
    <row r="277" spans="1:13" ht="15.75" x14ac:dyDescent="0.25">
      <c r="A277" s="22"/>
      <c r="B277" s="4" t="s">
        <v>18</v>
      </c>
      <c r="C277" s="16"/>
      <c r="D277" s="7">
        <f t="shared" si="104"/>
        <v>8038.8111999999983</v>
      </c>
      <c r="E277" s="60">
        <v>1004.8514</v>
      </c>
      <c r="F277" s="60">
        <v>1004.8514</v>
      </c>
      <c r="G277" s="60">
        <v>1004.8514</v>
      </c>
      <c r="H277" s="60">
        <v>1004.8514</v>
      </c>
      <c r="I277" s="60">
        <v>1004.8514</v>
      </c>
      <c r="J277" s="60">
        <v>1004.8514</v>
      </c>
      <c r="K277" s="60">
        <v>1004.8514</v>
      </c>
      <c r="L277" s="60">
        <v>1004.8514</v>
      </c>
      <c r="M277" s="11"/>
    </row>
    <row r="278" spans="1:13" ht="15.75" x14ac:dyDescent="0.2">
      <c r="A278" s="22"/>
      <c r="B278" s="4" t="s">
        <v>19</v>
      </c>
      <c r="C278" s="16"/>
      <c r="D278" s="7">
        <f>SUM(E278:L278)</f>
        <v>0</v>
      </c>
      <c r="E278" s="6">
        <v>0</v>
      </c>
      <c r="F278" s="6">
        <v>0</v>
      </c>
      <c r="G278" s="6">
        <v>0</v>
      </c>
      <c r="H278" s="6">
        <v>0</v>
      </c>
      <c r="I278" s="38">
        <v>0</v>
      </c>
      <c r="J278" s="38">
        <v>0</v>
      </c>
      <c r="K278" s="38">
        <v>0</v>
      </c>
      <c r="L278" s="6">
        <v>0</v>
      </c>
      <c r="M278" s="11"/>
    </row>
    <row r="279" spans="1:13" ht="15.75" x14ac:dyDescent="0.2">
      <c r="C279" s="12"/>
      <c r="D279" s="12"/>
      <c r="E279" s="12"/>
      <c r="F279" s="12"/>
      <c r="G279" s="13"/>
      <c r="H279" s="32"/>
      <c r="I279" s="36"/>
      <c r="J279" s="61"/>
      <c r="K279" s="61"/>
      <c r="L279" s="13"/>
      <c r="M279" s="13"/>
    </row>
  </sheetData>
  <mergeCells count="35">
    <mergeCell ref="A6:M6"/>
    <mergeCell ref="F5:M5"/>
    <mergeCell ref="K1:M1"/>
    <mergeCell ref="K2:M2"/>
    <mergeCell ref="K3:M3"/>
    <mergeCell ref="K4:M4"/>
    <mergeCell ref="A7:M7"/>
    <mergeCell ref="A8:M8"/>
    <mergeCell ref="C9:I9"/>
    <mergeCell ref="A10:A11"/>
    <mergeCell ref="B10:B11"/>
    <mergeCell ref="C10:C11"/>
    <mergeCell ref="D10:L10"/>
    <mergeCell ref="C167:M167"/>
    <mergeCell ref="C53:M53"/>
    <mergeCell ref="C101:M101"/>
    <mergeCell ref="C102:M102"/>
    <mergeCell ref="C113:M113"/>
    <mergeCell ref="C119:M119"/>
    <mergeCell ref="C130:M130"/>
    <mergeCell ref="C136:M136"/>
    <mergeCell ref="A54:M54"/>
    <mergeCell ref="A65:M65"/>
    <mergeCell ref="C273:M273"/>
    <mergeCell ref="C168:M168"/>
    <mergeCell ref="C184:M184"/>
    <mergeCell ref="C210:M210"/>
    <mergeCell ref="C211:M211"/>
    <mergeCell ref="C217:M217"/>
    <mergeCell ref="C223:M223"/>
    <mergeCell ref="C255:M255"/>
    <mergeCell ref="C256:M256"/>
    <mergeCell ref="C262:M262"/>
    <mergeCell ref="C267:M267"/>
    <mergeCell ref="C229:M229"/>
  </mergeCells>
  <pageMargins left="0.70866141732283472" right="0.70866141732283472" top="0.74803149606299213" bottom="0.35433070866141736" header="0.31496062992125984" footer="0.31496062992125984"/>
  <pageSetup paperSize="9" scale="60" firstPageNumber="42" orientation="landscape" useFirstPageNumber="1" r:id="rId1"/>
  <headerFooter>
    <oddHeader>&amp;C&amp;"Liberation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2022-08-16T03:57:40Z</dcterms:modified>
</cp:coreProperties>
</file>